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kevenson1/Library/Containers/com.microsoft.Excel/Data/Downloads/"/>
    </mc:Choice>
  </mc:AlternateContent>
  <xr:revisionPtr revIDLastSave="0" documentId="13_ncr:1_{70C5FB1A-F8D1-1643-ADBE-78FF08FC219F}" xr6:coauthVersionLast="36" xr6:coauthVersionMax="36" xr10:uidLastSave="{00000000-0000-0000-0000-000000000000}"/>
  <bookViews>
    <workbookView xWindow="0" yWindow="460" windowWidth="28800" windowHeight="124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81029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<sst xmlns="http://schemas.openxmlformats.org/spreadsheetml/2006/main" count="406" uniqueCount="393">
  <si>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</si>
  <si>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</si>
  <si>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</si>
  <si>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</si>
  <si>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</si>
  <si>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</si>
  <si>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</si>
  <si>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</si>
  <si>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</si>
  <si>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</si>
  <si>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</si>
  <si>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</si>
  <si>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</si>
  <si>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</si>
  <si>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</si>
  <si>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</si>
  <si>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</si>
  <si>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</si>
  <si>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</si>
  <si>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</si>
  <si>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</si>
  <si>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</si>
  <si>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</si>
  <si>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</si>
  <si>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</si>
  <si>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</si>
  <si>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</si>
  <si>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</si>
  <si>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</si>
  <si>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</si>
  <si>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</si>
  <si>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</si>
  <si>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</si>
  <si>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</si>
  <si>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</si>
  <si>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</si>
  <si>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</si>
  <si>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</si>
  <si>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</si>
  <si>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</si>
  <si>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</si>
  <si>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</si>
  <si>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</si>
  <si>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</si>
  <si>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</si>
  <si>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</si>
  <si>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</si>
  <si>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</si>
  <si>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</si>
  <si>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</si>
  <si>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</si>
  <si>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</si>
  <si>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</si>
  <si>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</si>
  <si>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</si>
  <si>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</si>
  <si>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</si>
  <si>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</si>
  <si>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</si>
  <si>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</si>
  <si>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</si>
  <si>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</si>
  <si>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</si>
  <si>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</si>
  <si>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</si>
  <si>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</si>
  <si>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</si>
  <si>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</si>
  <si>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</si>
  <si>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</si>
  <si>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</si>
  <si>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</si>
  <si>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</si>
  <si>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</si>
  <si>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</si>
  <si>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</si>
  <si>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</si>
  <si>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</si>
  <si>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</si>
  <si>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</si>
  <si>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</si>
  <si>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</si>
  <si>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</si>
  <si>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</si>
  <si>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</si>
  <si>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</si>
  <si>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</si>
  <si>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</si>
  <si>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</si>
  <si>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</si>
  <si>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</si>
  <si>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</si>
  <si>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</si>
  <si>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</si>
  <si>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</si>
  <si>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</si>
  <si>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</si>
  <si>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</si>
  <si>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</si>
  <si>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</si>
  <si>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</si>
  <si>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</si>
  <si>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</si>
  <si>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</si>
  <si>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</si>
  <si>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</si>
  <si>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</si>
  <si>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</si>
  <si>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</si>
  <si>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</si>
  <si>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</si>
  <si>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</si>
  <si>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</si>
  <si>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</si>
  <si>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</si>
  <si>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</si>
  <si>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</si>
  <si>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</si>
  <si>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</si>
  <si>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</si>
  <si>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</si>
  <si>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</si>
  <si>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</si>
  <si>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</si>
  <si>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</si>
  <si>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</si>
  <si>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</si>
  <si>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</si>
  <si>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</si>
  <si>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</si>
  <si>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</si>
  <si>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</si>
  <si>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</si>
  <si>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</si>
  <si>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</si>
  <si>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</si>
  <si>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</si>
  <si>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</si>
  <si>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</si>
  <si>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</si>
  <si>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</si>
  <si>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</si>
  <si>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</si>
  <si>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</si>
  <si>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</si>
  <si>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</si>
  <si>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</si>
  <si>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</si>
  <si>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</si>
  <si>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</si>
  <si>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</si>
  <si>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</si>
  <si>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</si>
  <si>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</si>
  <si>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</si>
  <si>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</si>
  <si>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</si>
  <si>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</si>
  <si>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</si>
  <si>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</si>
  <si>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</si>
  <si>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</si>
  <si>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</si>
  <si>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</si>
  <si>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</si>
  <si>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</si>
  <si>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</si>
  <si>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</si>
  <si>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</si>
  <si>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</si>
  <si>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</si>
  <si>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</si>
  <si>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</si>
  <si>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</si>
  <si>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</si>
  <si>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</si>
  <si>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</si>
  <si>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</si>
  <si>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</si>
  <si>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</si>
  <si>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</si>
  <si>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</si>
  <si>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</si>
  <si>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</si>
  <si>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</si>
  <si>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</si>
  <si>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</si>
  <si>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</si>
  <si>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</si>
  <si>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</si>
  <si>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</si>
  <si>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</si>
  <si>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</si>
  <si>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</si>
  <si>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</si>
  <si>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</si>
  <si>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</si>
  <si>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</si>
  <si>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</si>
  <si>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</si>
  <si>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</si>
  <si>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</si>
  <si>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</si>
  <si>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</si>
  <si>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</si>
  <si>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</si>
  <si>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</si>
  <si>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</si>
  <si>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</si>
  <si>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</si>
  <si>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</si>
  <si>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</si>
  <si>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</si>
  <si>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</si>
  <si>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</si>
  <si>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</si>
  <si>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</si>
  <si>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</si>
  <si>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</si>
  <si>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</si>
  <si>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</si>
  <si>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</si>
  <si>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</si>
  <si>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</si>
  <si>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</si>
  <si>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</si>
  <si>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</si>
  <si>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</si>
  <si>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</si>
  <si>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</si>
  <si>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</si>
  <si>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</si>
  <si>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</si>
  <si>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</si>
  <si>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</si>
  <si>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</si>
  <si>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</si>
  <si>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</si>
  <si>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</si>
  <si>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</si>
  <si>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</si>
  <si>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</si>
  <si>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</si>
  <si>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</si>
  <si>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</si>
  <si>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</si>
  <si>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</si>
  <si>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</si>
  <si>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</si>
  <si>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</si>
  <si>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</si>
  <si>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</si>
  <si>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</si>
  <si>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</si>
  <si>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</si>
  <si>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</si>
  <si>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</si>
  <si>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</si>
  <si>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</si>
  <si>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</si>
  <si>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</si>
  <si>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</si>
  <si>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</si>
  <si>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</si>
  <si>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</si>
  <si>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</si>
  <si>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</si>
  <si>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</si>
  <si>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</si>
  <si>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</si>
  <si>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</si>
  <si>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</si>
  <si>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</si>
  <si>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</si>
  <si>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</si>
  <si>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</si>
  <si>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</si>
  <si>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</si>
  <si>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</si>
  <si>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</si>
  <si>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</si>
  <si>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</si>
  <si>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</si>
  <si>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</si>
  <si>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</si>
  <si>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</si>
  <si>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</si>
  <si>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</si>
  <si>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</si>
  <si>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</si>
  <si>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</si>
  <si>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</si>
  <si>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</si>
  <si>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</si>
  <si>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</si>
  <si>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</si>
  <si>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</si>
  <si>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</si>
  <si>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</si>
  <si>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</si>
  <si>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</si>
  <si>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</si>
  <si>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</si>
  <si>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</si>
  <si>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</si>
  <si>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</si>
  <si>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</si>
  <si>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</si>
  <si>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</si>
  <si>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</si>
  <si>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</si>
  <si>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</si>
  <si>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</si>
  <si>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</si>
  <si>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</si>
  <si>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</si>
  <si>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</si>
  <si>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</si>
  <si>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</si>
  <si>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</si>
  <si>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</si>
  <si>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</si>
  <si>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</si>
  <si>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</si>
  <si>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</si>
  <si>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</si>
  <si>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</si>
  <si>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</si>
  <si>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</si>
  <si>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</si>
  <si>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</si>
  <si>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</si>
  <si>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</si>
  <si>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</si>
  <si>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</si>
  <si>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</si>
  <si>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</si>
  <si>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</si>
  <si>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</si>
  <si>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</si>
  <si>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</si>
  <si>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</si>
  <si>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</si>
  <si>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</si>
  <si>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</si>
  <si>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</si>
  <si>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</si>
  <si>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</si>
  <si>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</si>
  <si>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</si>
  <si>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</si>
  <si>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</si>
  <si>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</si>
  <si>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</si>
  <si>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</si>
  <si>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</si>
  <si>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</si>
  <si>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</si>
  <si>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</si>
  <si>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</si>
  <si>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</si>
  <si>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</si>
  <si>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</si>
  <si>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</si>
  <si>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</si>
  <si>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</si>
  <si>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</si>
  <si>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</si>
  <si>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</si>
  <si>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</si>
  <si>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</si>
  <si>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</si>
  <si>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</si>
  <si>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</si>
  <si>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</si>
  <si>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</si>
  <si>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</si>
  <si>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</si>
  <si>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</si>
  <si>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</si>
  <si>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</si>
  <si>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</si>
  <si>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</si>
  <si>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</si>
  <si>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</si>
  <si>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</si>
  <si>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</si>
  <si>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</si>
  <si>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Yuma School District One</t>
  </si>
  <si>
    <t>1271</t>
  </si>
  <si>
    <t>Thompson Design Architects</t>
  </si>
  <si>
    <t>McCarthy</t>
  </si>
  <si>
    <t>Yuma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</si>
</sst>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7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4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2"/>
  <sheetViews>
    <sheetView tabSelected="1" view="pageLayout" topLeftCell="A205" zoomScaleNormal="100" zoomScaleSheetLayoutView="100" workbookViewId="0">
      <selection activeCell="H202" sqref="H202"/>
    </sheetView>
  </sheetViews>
  <sheetFormatPr baseColWidth="10" defaultColWidth="0.33203125" defaultRowHeight="13"/>
  <cols>
    <col min="1" max="1" width="0.5" customWidth="1"/>
    <col min="2" max="2" width="10" customWidth="1"/>
    <col min="3" max="3" width="27" customWidth="1"/>
    <col min="4" max="4" width="0.6640625" style="46" customWidth="1"/>
    <col min="5" max="5" width="16.1640625" style="26" customWidth="1"/>
    <col min="6" max="6" width="13.1640625" style="59" customWidth="1"/>
    <col min="7" max="7" width="17.1640625" style="47" customWidth="1"/>
    <col min="8" max="8" width="16.1640625" style="47" customWidth="1"/>
    <col min="9" max="9" width="16.1640625" style="48" customWidth="1"/>
    <col min="10" max="10" width="0.6640625" style="23" customWidth="1"/>
    <col min="11" max="11" width="20.5" style="103" customWidth="1"/>
    <col min="12" max="12" width="10.5" style="104" hidden="1" customWidth="1"/>
    <col min="13" max="13" width="2.1640625" style="104" customWidth="1"/>
    <col min="14" max="14" width="20.5" style="103" customWidth="1"/>
    <col min="15" max="15" width="10.5" style="104" hidden="1" customWidth="1"/>
    <col min="16" max="16" width="2.1640625" style="104" customWidth="1"/>
    <col min="17" max="17" width="20.5" style="103" customWidth="1"/>
    <col min="18" max="18" width="10.5" style="104" hidden="1" customWidth="1"/>
    <col min="19" max="19" width="2.1640625" style="104" customWidth="1"/>
    <col min="20" max="20" width="20.5" style="103" customWidth="1"/>
    <col min="21" max="21" width="10.5" style="104" hidden="1" customWidth="1"/>
    <col min="22" max="22" width="2.1640625" style="104" customWidth="1"/>
    <col min="23" max="23" width="20.5" style="103" customWidth="1"/>
    <col min="24" max="24" width="10.5" style="104" hidden="1" customWidth="1"/>
    <col min="25" max="25" width="2.1640625" style="104" customWidth="1"/>
    <col min="26" max="67" width="0.33203125" style="105"/>
    <col min="68" max="137" width="0.33203125" style="106"/>
  </cols>
  <sheetData>
    <row r="1" spans="1:137" ht="14" thickBot="1">
      <c r="A1" s="339"/>
      <c r="B1" s="339"/>
      <c r="C1" s="339"/>
      <c r="D1" s="340"/>
      <c r="E1" s="346" t="s">
        <v>384</v>
      </c>
      <c r="F1" s="347"/>
      <c r="G1" s="347"/>
      <c r="H1" s="347"/>
      <c r="I1" s="347"/>
      <c r="J1" s="348"/>
    </row>
    <row r="2" spans="1:137" s="1" customFormat="1">
      <c r="A2" s="341" t="s">
        <v>387</v>
      </c>
      <c r="B2" s="342"/>
      <c r="C2" s="342"/>
      <c r="D2" s="343"/>
      <c r="E2" s="352" t="s">
        <v>199</v>
      </c>
      <c r="F2" s="342"/>
      <c r="G2" s="342"/>
      <c r="H2" s="342"/>
      <c r="I2" s="342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49"/>
      <c r="F3" s="350"/>
      <c r="G3" s="350"/>
      <c r="H3" s="350"/>
      <c r="I3" s="350"/>
      <c r="J3" s="351"/>
      <c r="N3" s="105"/>
    </row>
    <row r="4" spans="1:137" ht="4.5" customHeight="1" thickBot="1">
      <c r="A4" s="344"/>
      <c r="B4" s="344"/>
      <c r="C4" s="344"/>
      <c r="D4" s="344"/>
      <c r="E4" s="344"/>
      <c r="F4" s="344"/>
      <c r="G4" s="344"/>
      <c r="H4" s="344"/>
      <c r="I4" s="344"/>
      <c r="J4" s="345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59" t="s">
        <v>388</v>
      </c>
      <c r="F5" s="360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1" t="s">
        <v>389</v>
      </c>
      <c r="F6" s="362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1" t="s">
        <v>390</v>
      </c>
      <c r="F7" s="36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1" t="s">
        <v>391</v>
      </c>
      <c r="F8" s="36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1" t="s">
        <v>388</v>
      </c>
      <c r="F9" s="36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3"/>
      <c r="F10" s="36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3" t="s">
        <v>392</v>
      </c>
      <c r="F12" s="354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5" thickBot="1">
      <c r="A14" s="2"/>
      <c r="B14" s="73"/>
      <c r="C14" s="334" t="s">
        <v>188</v>
      </c>
      <c r="D14" s="74"/>
      <c r="E14" s="76">
        <f>E222</f>
        <v>768600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5" thickBot="1">
      <c r="A18" s="2"/>
      <c r="B18" s="311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>
        <v>1</v>
      </c>
      <c r="F20" s="321" t="str">
        <f>IFERROR((#REF!+G20/#REF!),"")</f>
        <v/>
      </c>
      <c r="G20" s="248"/>
      <c r="H20" s="248">
        <v>72698</v>
      </c>
      <c r="I20" s="249">
        <v>0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>
        <v>0</v>
      </c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>
        <v>0</v>
      </c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72698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>
        <v>1</v>
      </c>
      <c r="F25" s="321" t="str">
        <f>IFERROR((#REF!+G25/#REF!),"")</f>
        <v/>
      </c>
      <c r="G25" s="253"/>
      <c r="H25" s="253">
        <v>42428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>
        <v>0</v>
      </c>
      <c r="F26" s="322" t="str">
        <f>IFERROR((#REF!+G26/#REF!),"")</f>
        <v/>
      </c>
      <c r="G26" s="253"/>
      <c r="H26" s="253">
        <v>0</v>
      </c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>
        <v>0</v>
      </c>
      <c r="F27" s="323" t="str">
        <f>IFERROR((#REF!+G27/#REF!),"")</f>
        <v/>
      </c>
      <c r="G27" s="250"/>
      <c r="H27" s="250">
        <v>0</v>
      </c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42428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>
        <v>1</v>
      </c>
      <c r="F30" s="321" t="str">
        <f>IFERROR((#REF!+G30/#REF!),"")</f>
        <v/>
      </c>
      <c r="G30" s="253">
        <v>103840</v>
      </c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>
        <v>0</v>
      </c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>
        <v>0</v>
      </c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>
        <v>0</v>
      </c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>
        <v>0</v>
      </c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>
        <v>0</v>
      </c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103840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>
        <v>0</v>
      </c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>
        <v>0</v>
      </c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>
        <v>0</v>
      </c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>
        <v>0</v>
      </c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>
        <v>0</v>
      </c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>
        <v>0</v>
      </c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>
        <v>0</v>
      </c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>
        <v>0</v>
      </c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>
        <v>0</v>
      </c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>
        <v>0</v>
      </c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>
        <v>0</v>
      </c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>
        <v>0</v>
      </c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>
        <v>0</v>
      </c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>
        <v>0</v>
      </c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>
        <v>0</v>
      </c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>
        <v>0</v>
      </c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>
        <v>0</v>
      </c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>
        <v>0</v>
      </c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>
        <v>0</v>
      </c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>
        <v>0</v>
      </c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>
        <v>0</v>
      </c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>
        <v>0</v>
      </c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>
        <v>0</v>
      </c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>
        <v>0</v>
      </c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>
        <v>0</v>
      </c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>
        <v>0</v>
      </c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>
        <v>0</v>
      </c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>
        <v>0</v>
      </c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>
        <v>0</v>
      </c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>
        <v>0</v>
      </c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>
        <v>0</v>
      </c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>
        <v>0</v>
      </c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>
        <v>0</v>
      </c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>
        <v>0</v>
      </c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>
        <v>0</v>
      </c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>
        <v>0</v>
      </c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>
        <v>0</v>
      </c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>
        <v>0</v>
      </c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>
        <v>0</v>
      </c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>
        <v>0</v>
      </c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>
        <v>0</v>
      </c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>
        <v>0</v>
      </c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>
        <v>0</v>
      </c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>
        <v>0</v>
      </c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>
        <v>0</v>
      </c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>
        <v>0</v>
      </c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>
        <v>0</v>
      </c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>
        <v>0</v>
      </c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>
        <v>0</v>
      </c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>
        <v>0</v>
      </c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>
        <v>0</v>
      </c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>
        <v>0</v>
      </c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>
        <v>0</v>
      </c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>
        <v>0</v>
      </c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>
        <v>0</v>
      </c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>
        <v>0</v>
      </c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>
        <v>0</v>
      </c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>
        <v>0</v>
      </c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>
        <v>0</v>
      </c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>
        <v>0</v>
      </c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>
        <v>0</v>
      </c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>
        <v>0</v>
      </c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>
        <v>0</v>
      </c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>
        <v>0</v>
      </c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>
        <v>0</v>
      </c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>
        <v>0</v>
      </c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>
        <v>0</v>
      </c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>
        <v>0</v>
      </c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>
        <v>0</v>
      </c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>
        <v>0</v>
      </c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>
        <v>0</v>
      </c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>
        <v>0</v>
      </c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>
        <v>0</v>
      </c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>
        <v>0</v>
      </c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>
        <v>0</v>
      </c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>
        <v>0</v>
      </c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>
        <v>0</v>
      </c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>
        <v>0</v>
      </c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>
        <v>0</v>
      </c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>
        <v>0</v>
      </c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>
        <v>0</v>
      </c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>
        <v>0</v>
      </c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>
        <v>0</v>
      </c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>
        <v>0</v>
      </c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>
        <v>0</v>
      </c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>
        <v>0</v>
      </c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>
        <v>0</v>
      </c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>
        <v>0</v>
      </c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>
        <v>0</v>
      </c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>
        <v>0</v>
      </c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>
        <v>0</v>
      </c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>
        <v>0</v>
      </c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>
        <v>0</v>
      </c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>
        <v>0</v>
      </c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>
        <v>0</v>
      </c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>
        <v>0</v>
      </c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>
        <v>0</v>
      </c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>
        <v>0</v>
      </c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>
        <v>0</v>
      </c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>
        <v>0</v>
      </c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>
        <v>0</v>
      </c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>
        <v>0</v>
      </c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>
        <v>0</v>
      </c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4" thickBot="1">
      <c r="A148" s="176"/>
      <c r="B148" s="195" t="s">
        <v>334</v>
      </c>
      <c r="C148" s="21" t="s">
        <v>149</v>
      </c>
      <c r="D148" s="164"/>
      <c r="E148" s="267">
        <v>0</v>
      </c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>
        <v>0</v>
      </c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>
        <v>0</v>
      </c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>
        <v>0</v>
      </c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>
        <v>0</v>
      </c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>
        <v>0</v>
      </c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>
        <v>0</v>
      </c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>
        <v>0</v>
      </c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>
        <v>0</v>
      </c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>
        <v>0</v>
      </c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>
        <v>0</v>
      </c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>
        <v>0</v>
      </c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>
        <v>0</v>
      </c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>
        <v>0</v>
      </c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>
        <v>0</v>
      </c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4" thickBot="1">
      <c r="A167" s="188"/>
      <c r="B167" s="200" t="s">
        <v>361</v>
      </c>
      <c r="C167" s="32" t="s">
        <v>158</v>
      </c>
      <c r="D167" s="192"/>
      <c r="E167" s="296">
        <v>0</v>
      </c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>
        <v>0</v>
      </c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>
        <v>0</v>
      </c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>
        <v>0</v>
      </c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>
        <v>0</v>
      </c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>
        <v>0</v>
      </c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>
        <v>0</v>
      </c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>
        <v>0</v>
      </c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>
        <v>0</v>
      </c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>
        <v>0</v>
      </c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>
        <v>0</v>
      </c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>
        <v>0</v>
      </c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>
        <v>0</v>
      </c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>
        <v>0</v>
      </c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>
        <v>0</v>
      </c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>
        <v>0</v>
      </c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>
        <v>0</v>
      </c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1</v>
      </c>
      <c r="F190" s="147" t="str">
        <f>IFERROR((#REF!+G190/#REF!),"")</f>
        <v/>
      </c>
      <c r="G190" s="253"/>
      <c r="H190" s="253">
        <v>54498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>
        <v>1</v>
      </c>
      <c r="F191" s="324" t="str">
        <f>IFERROR((#REF!+G191/#REF!),"")</f>
        <v/>
      </c>
      <c r="G191" s="253"/>
      <c r="H191" s="253">
        <v>5159</v>
      </c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>
        <v>0</v>
      </c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59657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>
        <v>0</v>
      </c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>
        <v>0</v>
      </c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1</v>
      </c>
      <c r="F197" s="325" t="str">
        <f>IFERROR((#REF!+G197/#REF!),"")</f>
        <v/>
      </c>
      <c r="G197" s="253"/>
      <c r="H197" s="253">
        <v>175924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>
        <v>1</v>
      </c>
      <c r="F198" s="325" t="str">
        <f>IFERROR((#REF!+G198/#REF!),"")</f>
        <v/>
      </c>
      <c r="G198" s="253"/>
      <c r="H198" s="253">
        <v>76225</v>
      </c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>
        <v>0</v>
      </c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>
        <v>1</v>
      </c>
      <c r="F200" s="325" t="str">
        <f>IFERROR((#REF!+G200/#REF!),"")</f>
        <v/>
      </c>
      <c r="G200" s="253"/>
      <c r="H200" s="253">
        <v>8847</v>
      </c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>
        <v>1</v>
      </c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>
        <v>0</v>
      </c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>
        <v>0</v>
      </c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>
        <v>0</v>
      </c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>
        <v>0</v>
      </c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260996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>
        <v>1</v>
      </c>
      <c r="F208" s="325" t="str">
        <f>IFERROR((#REF!+G208/#REF!),"")</f>
        <v/>
      </c>
      <c r="G208" s="253"/>
      <c r="H208" s="253">
        <v>118034</v>
      </c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>
        <v>0</v>
      </c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>
        <v>0</v>
      </c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>
        <v>0</v>
      </c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>
        <v>0</v>
      </c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>
        <v>0</v>
      </c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118034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657653</v>
      </c>
      <c r="F215" s="170"/>
      <c r="G215" s="72">
        <f>(G23+G28+G36+G44+G51+G58+G74+G86+G101+G116+G130+G138+G144+G149+G152+G160+G168+G177+G183+G188+G171+G193+G206+G214)</f>
        <v>103840</v>
      </c>
      <c r="H215" s="72">
        <f>(H23+H28+H36+H44+H51+H58+H74+H86+H101+H116+H130+H138+H144+H149+H152+H160+H168+H177+H183+H188+H171+H193+H206+H214)</f>
        <v>553813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5.1357012750455372E-2</v>
      </c>
      <c r="C216" s="35" t="s">
        <v>172</v>
      </c>
      <c r="D216" s="14"/>
      <c r="E216" s="77">
        <v>1</v>
      </c>
      <c r="F216" s="333">
        <f>SUM(G216:I216)</f>
        <v>39473</v>
      </c>
      <c r="G216" s="304"/>
      <c r="H216" s="305">
        <v>39473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1.7655477491543066E-2</v>
      </c>
      <c r="C217" s="36" t="s">
        <v>173</v>
      </c>
      <c r="D217" s="37"/>
      <c r="E217" s="78">
        <v>1</v>
      </c>
      <c r="F217" s="325">
        <f>SUM(G217:I217)</f>
        <v>13570</v>
      </c>
      <c r="G217" s="304"/>
      <c r="H217" s="305">
        <v>13570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1.1812386156648452E-2</v>
      </c>
      <c r="C218" s="38" t="s">
        <v>174</v>
      </c>
      <c r="D218" s="37"/>
      <c r="E218" s="79">
        <v>1</v>
      </c>
      <c r="F218" s="325">
        <f>SUM(G218:I218)</f>
        <v>9079</v>
      </c>
      <c r="G218" s="306"/>
      <c r="H218" s="307">
        <v>9079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1.027192297684101E-2</v>
      </c>
      <c r="C219" s="40" t="s">
        <v>175</v>
      </c>
      <c r="D219" s="37"/>
      <c r="E219" s="79">
        <v>1</v>
      </c>
      <c r="F219" s="325">
        <f>SUM(G219:I219)</f>
        <v>7895</v>
      </c>
      <c r="G219" s="306"/>
      <c r="H219" s="307">
        <v>7895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5.3252667187093414E-2</v>
      </c>
      <c r="C220" s="41" t="s">
        <v>176</v>
      </c>
      <c r="D220" s="37"/>
      <c r="E220" s="80">
        <v>1</v>
      </c>
      <c r="F220" s="327">
        <f>SUM(G220:I220)</f>
        <v>40930</v>
      </c>
      <c r="G220" s="308"/>
      <c r="H220" s="309">
        <v>40930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768600</v>
      </c>
      <c r="F221" s="171"/>
      <c r="G221" s="43">
        <f>SUM(G215:G220)</f>
        <v>103840</v>
      </c>
      <c r="H221" s="43">
        <f>SUM(H215:H220)</f>
        <v>664760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5">
        <f>SUM(G221:I221)</f>
        <v>768600</v>
      </c>
      <c r="F222" s="336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Microsoft Office User</cp:lastModifiedBy>
  <cp:lastPrinted>2018-08-24T21:39:40Z</cp:lastPrinted>
  <dcterms:created xsi:type="dcterms:W3CDTF">2006-08-31T18:48:44Z</dcterms:created>
  <dcterms:modified xsi:type="dcterms:W3CDTF">2020-04-17T12:34:02Z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