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3040" windowHeight="939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45621" iterate="1" iterateCount="1000"/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<sst xmlns="http://schemas.openxmlformats.org/spreadsheetml/2006/main" count="402" uniqueCount="390">
  <si>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</si>
  <si>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</si>
  <si>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</si>
  <si>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</si>
  <si>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</si>
  <si>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</si>
  <si>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</si>
  <si>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</si>
  <si>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</si>
  <si>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</si>
  <si>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</si>
  <si>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</si>
  <si>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</si>
  <si>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</si>
  <si>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</si>
  <si>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</si>
  <si>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</si>
  <si>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</si>
  <si>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</si>
  <si>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</si>
  <si>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</si>
  <si>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</si>
  <si>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</si>
  <si>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</si>
  <si>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</si>
  <si>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</si>
  <si>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</si>
  <si>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</si>
  <si>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</si>
  <si>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</si>
  <si>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</si>
  <si>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</si>
  <si>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</si>
  <si>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</si>
  <si>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</si>
  <si>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</si>
  <si>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</si>
  <si>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</si>
  <si>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</si>
  <si>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</si>
  <si>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</si>
  <si>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</si>
  <si>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</si>
  <si>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</si>
  <si>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</si>
  <si>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</si>
  <si>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</si>
  <si>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</si>
  <si>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</si>
  <si>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</si>
  <si>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</si>
  <si>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</si>
  <si>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</si>
  <si>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</si>
  <si>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</si>
  <si>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</si>
  <si>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</si>
  <si>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</si>
  <si>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</si>
  <si>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</si>
  <si>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</si>
  <si>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</si>
  <si>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</si>
  <si>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</si>
  <si>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</si>
  <si>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</si>
  <si>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</si>
  <si>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</si>
  <si>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</si>
  <si>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</si>
  <si>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</si>
  <si>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</si>
  <si>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</si>
  <si>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</si>
  <si>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</si>
  <si>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</si>
  <si>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</si>
  <si>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</si>
  <si>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</si>
  <si>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</si>
  <si>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</si>
  <si>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</si>
  <si>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</si>
  <si>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</si>
  <si>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</si>
  <si>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</si>
  <si>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</si>
  <si>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</si>
  <si>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</si>
  <si>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</si>
  <si>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</si>
  <si>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</si>
  <si>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</si>
  <si>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</si>
  <si>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</si>
  <si>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</si>
  <si>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</si>
  <si>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</si>
  <si>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</si>
  <si>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</si>
  <si>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</si>
  <si>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</si>
  <si>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</si>
  <si>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</si>
  <si>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</si>
  <si>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</si>
  <si>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</si>
  <si>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</si>
  <si>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</si>
  <si>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</si>
  <si>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</si>
  <si>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</si>
  <si>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</si>
  <si>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</si>
  <si>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</si>
  <si>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</si>
  <si>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</si>
  <si>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</si>
  <si>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</si>
  <si>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</si>
  <si>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</si>
  <si>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</si>
  <si>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</si>
  <si>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</si>
  <si>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</si>
  <si>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</si>
  <si>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</si>
  <si>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</si>
  <si>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</si>
  <si>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</si>
  <si>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</si>
  <si>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</si>
  <si>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</si>
  <si>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</si>
  <si>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</si>
  <si>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</si>
  <si>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</si>
  <si>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</si>
  <si>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</si>
  <si>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</si>
  <si>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</si>
  <si>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</si>
  <si>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</si>
  <si>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</si>
  <si>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</si>
  <si>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</si>
  <si>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</si>
  <si>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</si>
  <si>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</si>
  <si>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</si>
  <si>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</si>
  <si>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</si>
  <si>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</si>
  <si>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</si>
  <si>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</si>
  <si>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</si>
  <si>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</si>
  <si>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</si>
  <si>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</si>
  <si>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</si>
  <si>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</si>
  <si>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</si>
  <si>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</si>
  <si>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</si>
  <si>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</si>
  <si>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</si>
  <si>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</si>
  <si>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</si>
  <si>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</si>
  <si>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</si>
  <si>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</si>
  <si>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</si>
  <si>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</si>
  <si>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</si>
  <si>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</si>
  <si>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</si>
  <si>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</si>
  <si>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</si>
  <si>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</si>
  <si>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</si>
  <si>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</si>
  <si>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</si>
  <si>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</si>
  <si>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</si>
  <si>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</si>
  <si>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</si>
  <si>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</si>
  <si>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</si>
  <si>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</si>
  <si>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</si>
  <si>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</si>
  <si>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</si>
  <si>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</si>
  <si>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</si>
  <si>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</si>
  <si>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</si>
  <si>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</si>
  <si>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</si>
  <si>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</si>
  <si>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</si>
  <si>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</si>
  <si>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</si>
  <si>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</si>
  <si>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</si>
  <si>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</si>
  <si>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</si>
  <si>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</si>
  <si>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</si>
  <si>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</si>
  <si>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</si>
  <si>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</si>
  <si>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</si>
  <si>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</si>
  <si>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</si>
  <si>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</si>
  <si>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</si>
  <si>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</si>
  <si>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</si>
  <si>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</si>
  <si>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</si>
  <si>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</si>
  <si>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</si>
  <si>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</si>
  <si>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</si>
  <si>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</si>
  <si>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</si>
  <si>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</si>
  <si>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</si>
  <si>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</si>
  <si>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</si>
  <si>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</si>
  <si>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</si>
  <si>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</si>
  <si>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</si>
  <si>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</si>
  <si>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</si>
  <si>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</si>
  <si>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</si>
  <si>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</si>
  <si>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</si>
  <si>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</si>
  <si>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</si>
  <si>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</si>
  <si>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</si>
  <si>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</si>
  <si>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</si>
  <si>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</si>
  <si>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</si>
  <si>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</si>
  <si>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</si>
  <si>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</si>
  <si>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</si>
  <si>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</si>
  <si>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</si>
  <si>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</si>
  <si>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</si>
  <si>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</si>
  <si>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</si>
  <si>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</si>
  <si>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</si>
  <si>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</si>
  <si>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</si>
  <si>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</si>
  <si>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</si>
  <si>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</si>
  <si>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</si>
  <si>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</si>
  <si>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</si>
  <si>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</si>
  <si>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</si>
  <si>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</si>
  <si>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</si>
  <si>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</si>
  <si>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</si>
  <si>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</si>
  <si>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</si>
  <si>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</si>
  <si>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</si>
  <si>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</si>
  <si>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</si>
  <si>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</si>
  <si>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</si>
  <si>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</si>
  <si>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</si>
  <si>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</si>
  <si>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</si>
  <si>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</si>
  <si>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</si>
  <si>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</si>
  <si>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</si>
  <si>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</si>
  <si>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</si>
  <si>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</si>
  <si>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</si>
  <si>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</si>
  <si>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</si>
  <si>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</si>
  <si>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</si>
  <si>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</si>
  <si>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</si>
  <si>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</si>
  <si>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</si>
  <si>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</si>
  <si>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</si>
  <si>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</si>
  <si>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</si>
  <si>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</si>
  <si>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</si>
  <si>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</si>
  <si>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</si>
  <si>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</si>
  <si>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</si>
  <si>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</si>
  <si>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</si>
  <si>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</si>
  <si>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</si>
  <si>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</si>
  <si>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</si>
  <si>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</si>
  <si>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</si>
  <si>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</si>
  <si>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</si>
  <si>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</si>
  <si>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</si>
  <si>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</si>
  <si>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</si>
  <si>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</si>
  <si>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</si>
  <si>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</si>
  <si>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</si>
  <si>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</si>
  <si>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</si>
  <si>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</si>
  <si>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</si>
  <si>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</si>
  <si>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</si>
  <si>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</si>
  <si>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</si>
  <si>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</si>
  <si>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</si>
  <si>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</si>
  <si>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</si>
  <si>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</si>
  <si>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</si>
  <si>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</si>
  <si>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</si>
  <si>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</si>
  <si>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</si>
  <si>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</si>
  <si>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</si>
  <si>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</si>
  <si>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</si>
  <si>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</si>
  <si>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</si>
  <si>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</si>
  <si>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</si>
  <si>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</si>
  <si>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</si>
  <si>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</si>
  <si>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</si>
  <si>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</si>
  <si>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</si>
  <si>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</si>
  <si>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</si>
  <si>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</si>
  <si>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</si>
  <si>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</si>
  <si>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</si>
  <si>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</si>
  <si>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</si>
  <si>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</si>
  <si>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</si>
  <si>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</si>
  <si>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</si>
  <si>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</si>
  <si>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</si>
  <si>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</si>
  <si>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</si>
  <si>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</si>
  <si>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</si>
  <si>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</si>
  <si>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</si>
  <si>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</si>
  <si>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</si>
  <si>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</si>
  <si>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</si>
  <si>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</si>
  <si>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</si>
  <si>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960 LF</t>
  </si>
  <si>
    <t>8320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</si>
</sst>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zoomScaleNormal="100" zoomScaleSheetLayoutView="100" workbookViewId="0">
      <pane xSplit="1" ySplit="18" topLeftCell="B208" activePane="bottomRight" state="frozen"/>
      <selection pane="topRight" activeCell="B1" sqref="B1"/>
      <selection pane="bottomLeft" activeCell="A19" sqref="A19"/>
      <selection pane="bottomRight" activeCell="G220" sqref="G220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7"/>
      <c r="B1" s="347"/>
      <c r="C1" s="347"/>
      <c r="D1" s="348"/>
      <c r="E1" s="354" t="s">
        <v>384</v>
      </c>
      <c r="F1" s="355"/>
      <c r="G1" s="355"/>
      <c r="H1" s="355"/>
      <c r="I1" s="355"/>
      <c r="J1" s="356"/>
    </row>
    <row r="2" spans="1:137" s="1" customFormat="1">
      <c r="A2" s="349" t="s">
        <v>387</v>
      </c>
      <c r="B2" s="350"/>
      <c r="C2" s="350"/>
      <c r="D2" s="351"/>
      <c r="E2" s="360" t="s">
        <v>199</v>
      </c>
      <c r="F2" s="350"/>
      <c r="G2" s="350"/>
      <c r="H2" s="350"/>
      <c r="I2" s="350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7"/>
      <c r="F3" s="358"/>
      <c r="G3" s="358"/>
      <c r="H3" s="358"/>
      <c r="I3" s="358"/>
      <c r="J3" s="359"/>
      <c r="N3" s="105"/>
    </row>
    <row r="4" spans="1:137" ht="4.5" customHeight="1" thickBot="1">
      <c r="A4" s="352"/>
      <c r="B4" s="352"/>
      <c r="C4" s="352"/>
      <c r="D4" s="352"/>
      <c r="E4" s="352"/>
      <c r="F4" s="352"/>
      <c r="G4" s="352"/>
      <c r="H4" s="352"/>
      <c r="I4" s="352"/>
      <c r="J4" s="353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39"/>
      <c r="F5" s="340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1"/>
      <c r="F6" s="342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1"/>
      <c r="F7" s="34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1"/>
      <c r="F8" s="34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41"/>
      <c r="F9" s="34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41"/>
      <c r="F10" s="34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45"/>
      <c r="F11" s="346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1"/>
      <c r="F12" s="362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54157.27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3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 t="s">
        <v>389</v>
      </c>
      <c r="F197" s="325" t="str">
        <f>IFERROR((#REF!+G197/#REF!),"")</f>
        <v/>
      </c>
      <c r="G197" s="253">
        <v>50398.67</v>
      </c>
      <c r="H197" s="253"/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 t="s">
        <v>388</v>
      </c>
      <c r="F200" s="325" t="str">
        <f>IFERROR((#REF!+G200/#REF!),"")</f>
        <v/>
      </c>
      <c r="G200" s="253">
        <v>1049.8399999999999</v>
      </c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51448.509999999995</v>
      </c>
      <c r="H206" s="180">
        <f>SUM(H195:H205)</f>
        <v>0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51448.509999999995</v>
      </c>
      <c r="F215" s="170"/>
      <c r="G215" s="72">
        <f>(G23+G28+G36+G44+G51+G58+G74+G86+G101+G116+G130+G138+G144+G149+G152+G160+G168+G177+G183+G188+G171+G193+G206+G214)</f>
        <v>51448.509999999995</v>
      </c>
      <c r="H215" s="72">
        <f>(H23+H28+H36+H44+H51+H58+H74+H86+H101+H116+H130+H138+H144+H149+H152+H160+H168+H177+H183+H188+H171+H193+H206+H214)</f>
        <v>0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0</v>
      </c>
      <c r="C219" s="40" t="s">
        <v>175</v>
      </c>
      <c r="D219" s="37"/>
      <c r="E219" s="79"/>
      <c r="F219" s="325">
        <f>SUM(G219:I219)</f>
        <v>0</v>
      </c>
      <c r="G219" s="306"/>
      <c r="H219" s="307"/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5.0016553640905466E-2</v>
      </c>
      <c r="C220" s="41" t="s">
        <v>176</v>
      </c>
      <c r="D220" s="37"/>
      <c r="E220" s="80"/>
      <c r="F220" s="327">
        <f>SUM(G220:I220)</f>
        <v>2708.76</v>
      </c>
      <c r="G220" s="308">
        <v>2708.76</v>
      </c>
      <c r="H220" s="309"/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54157.27</v>
      </c>
      <c r="F221" s="171"/>
      <c r="G221" s="43">
        <f>SUM(G215:G220)</f>
        <v>54157.27</v>
      </c>
      <c r="H221" s="43">
        <f>SUM(H215:H220)</f>
        <v>0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43">
        <f>SUM(G221:I221)</f>
        <v>54157.27</v>
      </c>
      <c r="F222" s="344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Amanda Van Winkle</cp:lastModifiedBy>
  <cp:lastPrinted>2018-08-24T21:39:40Z</cp:lastPrinted>
  <dcterms:created xsi:type="dcterms:W3CDTF">2006-08-31T18:48:44Z</dcterms:created>
  <dcterms:modified xsi:type="dcterms:W3CDTF">2019-06-25T21:11:10Z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