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9875\Desktop\David\Adj Ways January 13th,2021\Maricopa New constuction\"/>
    </mc:Choice>
  </mc:AlternateContent>
  <bookViews>
    <workbookView xWindow="13478" yWindow="-14513" windowWidth="25823" windowHeight="1416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6" i="1" l="1"/>
  <c r="F18" i="1" s="1"/>
  <c r="E18" i="1"/>
  <c r="E216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<sst xmlns="http://schemas.openxmlformats.org/spreadsheetml/2006/main" count="401" uniqueCount="388">
  <si>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</si>
  <si>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</si>
  <si>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</si>
  <si>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</si>
  <si>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</si>
  <si>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</si>
  <si>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</si>
  <si>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</si>
  <si>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</si>
  <si>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</si>
  <si>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</si>
  <si>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</si>
  <si>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</si>
  <si>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</si>
  <si>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</si>
  <si>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</si>
  <si>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</si>
  <si>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</si>
  <si>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</si>
  <si>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</si>
  <si>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</si>
  <si>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</si>
  <si>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</si>
  <si>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</si>
  <si>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</si>
  <si>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</si>
  <si>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</si>
  <si>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</si>
  <si>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</si>
  <si>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</si>
  <si>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</si>
  <si>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</si>
  <si>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</si>
  <si>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</si>
  <si>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</si>
  <si>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</si>
  <si>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</si>
  <si>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</si>
  <si>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</si>
  <si>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</si>
  <si>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</si>
  <si>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</si>
  <si>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</si>
  <si>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</si>
  <si>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</si>
  <si>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</si>
  <si>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</si>
  <si>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</si>
  <si>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</si>
  <si>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</si>
  <si>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</si>
  <si>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</si>
  <si>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</si>
  <si>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</si>
  <si>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</si>
  <si>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</si>
  <si>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</si>
  <si>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</si>
  <si>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</si>
  <si>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</si>
  <si>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</si>
  <si>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</si>
  <si>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</si>
  <si>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</si>
  <si>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</si>
  <si>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</si>
  <si>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</si>
  <si>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</si>
  <si>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</si>
  <si>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</si>
  <si>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</si>
  <si>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</si>
  <si>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</si>
  <si>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</si>
  <si>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</si>
  <si>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</si>
  <si>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</si>
  <si>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</si>
  <si>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</si>
  <si>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</si>
  <si>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</si>
  <si>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</si>
  <si>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</si>
  <si>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</si>
  <si>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</si>
  <si>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</si>
  <si>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</si>
  <si>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</si>
  <si>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</si>
  <si>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</si>
  <si>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</si>
  <si>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</si>
  <si>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</si>
  <si>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</si>
  <si>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</si>
  <si>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</si>
  <si>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</si>
  <si>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</si>
  <si>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</si>
  <si>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</si>
  <si>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</si>
  <si>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</si>
  <si>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</si>
  <si>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</si>
  <si>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</si>
  <si>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</si>
  <si>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</si>
  <si>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</si>
  <si>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</si>
  <si>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</si>
  <si>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</si>
  <si>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</si>
  <si>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</si>
  <si>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</si>
  <si>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</si>
  <si>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</si>
  <si>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</si>
  <si>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</si>
  <si>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</si>
  <si>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</si>
  <si>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</si>
  <si>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</si>
  <si>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</si>
  <si>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</si>
  <si>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</si>
  <si>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</si>
  <si>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</si>
  <si>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</si>
  <si>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</si>
  <si>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</si>
  <si>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</si>
  <si>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</si>
  <si>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</si>
  <si>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</si>
  <si>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</si>
  <si>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</si>
  <si>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</si>
  <si>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</si>
  <si>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</si>
  <si>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</si>
  <si>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</si>
  <si>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</si>
  <si>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</si>
  <si>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</si>
  <si>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</si>
  <si>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</si>
  <si>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</si>
  <si>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</si>
  <si>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</si>
  <si>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</si>
  <si>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</si>
  <si>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</si>
  <si>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</si>
  <si>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</si>
  <si>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</si>
  <si>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</si>
  <si>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</si>
  <si>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</si>
  <si>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</si>
  <si>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</si>
  <si>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</si>
  <si>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</si>
  <si>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</si>
  <si>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</si>
  <si>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</si>
  <si>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</si>
  <si>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</si>
  <si>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</si>
  <si>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</si>
  <si>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</si>
  <si>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</si>
  <si>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</si>
  <si>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</si>
  <si>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</si>
  <si>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</si>
  <si>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</si>
  <si>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</si>
  <si>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</si>
  <si>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</si>
  <si>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</si>
  <si>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</si>
  <si>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</si>
  <si>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</si>
  <si>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</si>
  <si>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</si>
  <si>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</si>
  <si>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</si>
  <si>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</si>
  <si>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</si>
  <si>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</si>
  <si>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</si>
  <si>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</si>
  <si>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</si>
  <si>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</si>
  <si>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</si>
  <si>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</si>
  <si>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</si>
  <si>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</si>
  <si>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</si>
  <si>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</si>
  <si>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</si>
  <si>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</si>
  <si>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</si>
  <si>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</si>
  <si>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</si>
  <si>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</si>
  <si>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</si>
  <si>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</si>
  <si>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</si>
  <si>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</si>
  <si>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</si>
  <si>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</si>
  <si>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</si>
  <si>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</si>
  <si>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</si>
  <si>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</si>
  <si>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</si>
  <si>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</si>
  <si>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</si>
  <si>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</si>
  <si>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</si>
  <si>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</si>
  <si>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</si>
  <si>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</si>
  <si>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</si>
  <si>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</si>
  <si>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</si>
  <si>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</si>
  <si>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</si>
  <si>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</si>
  <si>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</si>
  <si>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</si>
  <si>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</si>
  <si>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</si>
  <si>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</si>
  <si>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</si>
  <si>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</si>
  <si>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</si>
  <si>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</si>
  <si>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</si>
  <si>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</si>
  <si>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</si>
  <si>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</si>
  <si>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</si>
  <si>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</si>
  <si>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</si>
  <si>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</si>
  <si>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</si>
  <si>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</si>
  <si>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</si>
  <si>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</si>
  <si>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</si>
  <si>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</si>
  <si>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</si>
  <si>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</si>
  <si>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</si>
  <si>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</si>
  <si>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</si>
  <si>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</si>
  <si>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</si>
  <si>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</si>
  <si>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</si>
  <si>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</si>
  <si>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</si>
  <si>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</si>
  <si>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</si>
  <si>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</si>
  <si>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</si>
  <si>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</si>
  <si>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</si>
  <si>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</si>
  <si>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</si>
  <si>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</si>
  <si>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</si>
  <si>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</si>
  <si>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</si>
  <si>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</si>
  <si>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</si>
  <si>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</si>
  <si>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</si>
  <si>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</si>
  <si>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</si>
  <si>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</si>
  <si>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</si>
  <si>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</si>
  <si>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</si>
  <si>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</si>
  <si>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</si>
  <si>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</si>
  <si>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</si>
  <si>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</si>
  <si>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</si>
  <si>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</si>
  <si>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</si>
  <si>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</si>
  <si>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</si>
  <si>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</si>
  <si>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</si>
  <si>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</si>
  <si>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</si>
  <si>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</si>
  <si>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</si>
  <si>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</si>
  <si>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</si>
  <si>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</si>
  <si>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</si>
  <si>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</si>
  <si>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</si>
  <si>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</si>
  <si>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</si>
  <si>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</si>
  <si>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</si>
  <si>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</si>
  <si>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</si>
  <si>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</si>
  <si>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</si>
  <si>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</si>
  <si>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</si>
  <si>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</si>
  <si>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</si>
  <si>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</si>
  <si>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</si>
  <si>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</si>
  <si>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</si>
  <si>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</si>
  <si>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</si>
  <si>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</si>
  <si>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</si>
  <si>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</si>
  <si>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</si>
  <si>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</si>
  <si>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</si>
  <si>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</si>
  <si>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</si>
  <si>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</si>
  <si>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</si>
  <si>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</si>
  <si>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</si>
  <si>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</si>
  <si>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</si>
  <si>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</si>
  <si>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</si>
  <si>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</si>
  <si>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</si>
  <si>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</si>
  <si>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</si>
  <si>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</si>
  <si>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</si>
  <si>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</si>
  <si>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</si>
  <si>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</si>
  <si>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</si>
  <si>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</si>
  <si>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</si>
  <si>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</si>
  <si>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</si>
  <si>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</si>
  <si>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</si>
  <si>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</si>
  <si>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</si>
  <si>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</si>
  <si>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</si>
  <si>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</si>
  <si>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</si>
  <si>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</si>
  <si>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</si>
  <si>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</si>
  <si>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</si>
  <si>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</si>
  <si>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</si>
  <si>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</si>
  <si>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</si>
  <si>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</si>
  <si>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</si>
  <si>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</si>
  <si>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</si>
  <si>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</si>
  <si>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</si>
  <si>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</si>
  <si>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</si>
  <si>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</si>
  <si>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</si>
  <si>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</si>
  <si>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</si>
  <si>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</si>
  <si>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</si>
  <si>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and curbs</t>
  </si>
  <si>
    <t xml:space="preserve">onsite drop off sidewalk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</si>
</sst>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5" fontId="6" fillId="0" borderId="0" xfId="0" applyNumberFormat="1" applyFont="1" applyProtection="1">
      <protection locked="0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87" zoomScaleNormal="124" zoomScaleSheetLayoutView="100" workbookViewId="0">
      <selection activeCell="M203" sqref="M203"/>
    </sheetView>
  </sheetViews>
  <sheetFormatPr defaultColWidth="0.265625" defaultRowHeight="12.75"/>
  <cols>
    <col min="1" max="1" width="10" customWidth="1"/>
    <col min="2" max="2" width="34.06640625" customWidth="1"/>
    <col min="3" max="3" width="0.73046875" style="32" customWidth="1"/>
    <col min="4" max="4" width="17.06640625" style="33" customWidth="1"/>
    <col min="5" max="5" width="16.06640625" style="33" customWidth="1"/>
    <col min="6" max="6" width="16.06640625" style="34" customWidth="1"/>
    <col min="7" max="7" width="0.73046875" style="12" customWidth="1"/>
    <col min="8" max="8" width="20.33203125" style="50" customWidth="1"/>
    <col min="9" max="9" width="10.59765625" style="51" hidden="1" customWidth="1"/>
    <col min="10" max="10" width="2.06640625" style="51" customWidth="1"/>
    <col min="11" max="11" width="20.33203125" style="50" customWidth="1"/>
    <col min="12" max="12" width="10.59765625" style="51" hidden="1" customWidth="1"/>
    <col min="13" max="13" width="2.06640625" style="51" customWidth="1"/>
    <col min="14" max="14" width="20.33203125" style="50" customWidth="1"/>
    <col min="15" max="15" width="10.59765625" style="51" hidden="1" customWidth="1"/>
    <col min="16" max="16" width="2.06640625" style="51" customWidth="1"/>
    <col min="17" max="17" width="20.33203125" style="50" customWidth="1"/>
    <col min="18" max="18" width="10.59765625" style="51" hidden="1" customWidth="1"/>
    <col min="19" max="19" width="2.06640625" style="51" customWidth="1"/>
    <col min="20" max="20" width="20.33203125" style="50" customWidth="1"/>
    <col min="21" max="21" width="10.59765625" style="51" hidden="1" customWidth="1"/>
    <col min="22" max="22" width="2.06640625" style="51" customWidth="1"/>
    <col min="23" max="64" width="0.265625" style="52"/>
    <col min="65" max="134" width="0.265625" style="53"/>
  </cols>
  <sheetData>
    <row r="1" spans="1:134" ht="13.15">
      <c r="A1" s="209"/>
      <c r="B1" s="210"/>
      <c r="C1" s="210"/>
      <c r="D1" s="267"/>
      <c r="E1" s="267"/>
      <c r="F1" s="267"/>
      <c r="G1" s="268"/>
    </row>
    <row r="2" spans="1:134" s="1" customFormat="1" ht="17.25" customHeight="1">
      <c r="A2" s="189" t="s">
        <v>367</v>
      </c>
      <c r="B2" s="190"/>
      <c r="C2" s="190"/>
      <c r="D2" s="269" t="s">
        <v>378</v>
      </c>
      <c r="E2" s="269"/>
      <c r="F2" s="269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2" t="s">
        <v>379</v>
      </c>
      <c r="E3" s="272"/>
      <c r="F3" s="272"/>
      <c r="G3" s="188"/>
      <c r="K3" s="52"/>
    </row>
    <row r="4" spans="1:134" ht="101.25" customHeight="1" thickBot="1">
      <c r="A4" s="285" t="s">
        <v>382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3"/>
      <c r="E5" s="274"/>
      <c r="F5" s="275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9"/>
      <c r="E6" s="280"/>
      <c r="F6" s="281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6" t="s">
        <v>380</v>
      </c>
      <c r="E7" s="277"/>
      <c r="F7" s="278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9"/>
      <c r="E8" s="280"/>
      <c r="F8" s="281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9"/>
      <c r="E9" s="280"/>
      <c r="F9" s="281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70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1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f>3389.1+13557</f>
        <v>16946.099999999999</v>
      </c>
      <c r="F18" s="146">
        <f>290799+420100-F216</f>
        <v>574099</v>
      </c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16946.099999999999</v>
      </c>
      <c r="F20" s="102">
        <f>SUM(F16:F19)</f>
        <v>574099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5000</v>
      </c>
      <c r="F22" s="150">
        <v>65518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12827</v>
      </c>
      <c r="F23" s="150">
        <v>60586</v>
      </c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17827</v>
      </c>
      <c r="F25" s="246">
        <f>SUM(F22:F24)</f>
        <v>126104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>
        <v>6437</v>
      </c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6437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1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1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805117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805117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101670</v>
      </c>
      <c r="F187" s="158">
        <v>994636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101670</v>
      </c>
      <c r="F190" s="250">
        <f>SUM(F187:F189)</f>
        <v>994636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241500</v>
      </c>
      <c r="F194" s="150">
        <v>281000</v>
      </c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121373</v>
      </c>
      <c r="F195" s="150">
        <v>241447</v>
      </c>
      <c r="G195" s="233"/>
      <c r="H195" s="67" t="s">
        <v>386</v>
      </c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17255</v>
      </c>
      <c r="F196" s="150">
        <v>85000</v>
      </c>
      <c r="G196" s="233"/>
      <c r="H196" s="266" t="s">
        <v>387</v>
      </c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5000</v>
      </c>
      <c r="F197" s="150">
        <v>25000</v>
      </c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>
        <v>10689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385128</v>
      </c>
      <c r="F203" s="251">
        <f>SUM(F192:F202)</f>
        <v>643136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3993853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3993853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521571.1</v>
      </c>
      <c r="F212" s="252">
        <f>SUM(F20,F25,F33,F41,F48,F55,F71,F83,F98,F113,F127,F135,F141,F146,F149,F157,F165,F168,F174,F180,F185,F190,F203,F211)</f>
        <v>7143382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33891</v>
      </c>
      <c r="F214" s="177">
        <v>420100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f>33891*0.9</f>
        <v>30501.9</v>
      </c>
      <c r="F216" s="177">
        <f>144000*0.95</f>
        <v>136800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>
        <v>19996</v>
      </c>
      <c r="F217" s="177">
        <v>247147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12269</v>
      </c>
      <c r="F218" s="179">
        <v>152076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7456</v>
      </c>
      <c r="F219" s="179">
        <v>92422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47143</v>
      </c>
      <c r="F220" s="181">
        <v>584359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151256.9</v>
      </c>
      <c r="F221" s="30">
        <f>SUM(F213:F220)</f>
        <v>1632904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672828</v>
      </c>
      <c r="F222" s="255">
        <f>F212+F221</f>
        <v>8776286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9449114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9449114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David H Kennon</cp:lastModifiedBy>
  <cp:lastPrinted>2021-02-17T03:49:12Z</cp:lastPrinted>
  <dcterms:created xsi:type="dcterms:W3CDTF">2006-08-31T18:48:44Z</dcterms:created>
  <dcterms:modified xsi:type="dcterms:W3CDTF">2021-04-30T21:16:43Z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