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geconstructphx.sharepoint.com/sites/Projects/Shared Documents/02.00_Estimating/05.00_Public Bids/2021 Bids/12.08.21_New Fire Lane at PHG/"/>
    </mc:Choice>
  </mc:AlternateContent>
  <xr:revisionPtr revIDLastSave="5" documentId="8_{64EE6EA9-68E0-49F3-9611-4482294297F8}" xr6:coauthVersionLast="47" xr6:coauthVersionMax="47" xr10:uidLastSave="{33E32AD1-33DB-4662-8C64-EB7EA512E16B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<sst xmlns="http://schemas.openxmlformats.org/spreadsheetml/2006/main" count="403" uniqueCount="390">
  <si>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</si>
  <si>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</si>
  <si>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</si>
  <si>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</si>
  <si>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</si>
  <si>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</si>
  <si>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</si>
  <si>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</si>
  <si>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</si>
  <si>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</si>
  <si>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</si>
  <si>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</si>
  <si>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</si>
  <si>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</si>
  <si>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</si>
  <si>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</si>
  <si>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</si>
  <si>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</si>
  <si>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</si>
  <si>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</si>
  <si>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</si>
  <si>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</si>
  <si>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</si>
  <si>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</si>
  <si>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</si>
  <si>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</si>
  <si>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</si>
  <si>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</si>
  <si>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</si>
  <si>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</si>
  <si>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</si>
  <si>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</si>
  <si>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</si>
  <si>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</si>
  <si>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</si>
  <si>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</si>
  <si>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</si>
  <si>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</si>
  <si>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</si>
  <si>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</si>
  <si>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</si>
  <si>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</si>
  <si>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</si>
  <si>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</si>
  <si>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</si>
  <si>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</si>
  <si>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</si>
  <si>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</si>
  <si>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</si>
  <si>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</si>
  <si>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</si>
  <si>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</si>
  <si>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</si>
  <si>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</si>
  <si>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</si>
  <si>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</si>
  <si>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</si>
  <si>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</si>
  <si>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</si>
  <si>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</si>
  <si>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</si>
  <si>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</si>
  <si>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</si>
  <si>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</si>
  <si>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</si>
  <si>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</si>
  <si>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</si>
  <si>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</si>
  <si>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</si>
  <si>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</si>
  <si>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</si>
  <si>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</si>
  <si>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</si>
  <si>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</si>
  <si>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</si>
  <si>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</si>
  <si>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</si>
  <si>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</si>
  <si>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</si>
  <si>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</si>
  <si>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</si>
  <si>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</si>
  <si>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</si>
  <si>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</si>
  <si>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</si>
  <si>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</si>
  <si>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</si>
  <si>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</si>
  <si>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</si>
  <si>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</si>
  <si>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</si>
  <si>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</si>
  <si>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</si>
  <si>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</si>
  <si>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</si>
  <si>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</si>
  <si>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</si>
  <si>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</si>
  <si>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</si>
  <si>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</si>
  <si>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</si>
  <si>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</si>
  <si>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</si>
  <si>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</si>
  <si>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</si>
  <si>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</si>
  <si>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</si>
  <si>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</si>
  <si>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</si>
  <si>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</si>
  <si>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</si>
  <si>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</si>
  <si>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</si>
  <si>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</si>
  <si>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</si>
  <si>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</si>
  <si>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</si>
  <si>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</si>
  <si>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</si>
  <si>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</si>
  <si>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</si>
  <si>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</si>
  <si>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</si>
  <si>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</si>
  <si>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</si>
  <si>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</si>
  <si>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</si>
  <si>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</si>
  <si>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</si>
  <si>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</si>
  <si>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</si>
  <si>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</si>
  <si>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</si>
  <si>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</si>
  <si>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</si>
  <si>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</si>
  <si>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</si>
  <si>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</si>
  <si>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</si>
  <si>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</si>
  <si>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</si>
  <si>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</si>
  <si>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</si>
  <si>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</si>
  <si>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</si>
  <si>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</si>
  <si>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</si>
  <si>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</si>
  <si>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</si>
  <si>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</si>
  <si>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</si>
  <si>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</si>
  <si>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</si>
  <si>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</si>
  <si>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</si>
  <si>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</si>
  <si>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</si>
  <si>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</si>
  <si>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</si>
  <si>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</si>
  <si>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</si>
  <si>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</si>
  <si>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</si>
  <si>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</si>
  <si>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</si>
  <si>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</si>
  <si>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</si>
  <si>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</si>
  <si>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</si>
  <si>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</si>
  <si>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</si>
  <si>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</si>
  <si>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</si>
  <si>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</si>
  <si>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</si>
  <si>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</si>
  <si>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</si>
  <si>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</si>
  <si>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</si>
  <si>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</si>
  <si>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</si>
  <si>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</si>
  <si>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</si>
  <si>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</si>
  <si>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</si>
  <si>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</si>
  <si>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</si>
  <si>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</si>
  <si>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</si>
  <si>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</si>
  <si>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</si>
  <si>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</si>
  <si>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</si>
  <si>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</si>
  <si>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</si>
  <si>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</si>
  <si>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</si>
  <si>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</si>
  <si>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</si>
  <si>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</si>
  <si>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</si>
  <si>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</si>
  <si>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</si>
  <si>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</si>
  <si>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</si>
  <si>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</si>
  <si>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</si>
  <si>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</si>
  <si>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</si>
  <si>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</si>
  <si>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</si>
  <si>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</si>
  <si>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</si>
  <si>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</si>
  <si>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</si>
  <si>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</si>
  <si>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</si>
  <si>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</si>
  <si>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</si>
  <si>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</si>
  <si>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</si>
  <si>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</si>
  <si>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</si>
  <si>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</si>
  <si>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</si>
  <si>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</si>
  <si>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</si>
  <si>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</si>
  <si>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</si>
  <si>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</si>
  <si>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</si>
  <si>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</si>
  <si>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</si>
  <si>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</si>
  <si>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</si>
  <si>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</si>
  <si>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</si>
  <si>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</si>
  <si>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</si>
  <si>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</si>
  <si>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</si>
  <si>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</si>
  <si>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</si>
  <si>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</si>
  <si>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</si>
  <si>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</si>
  <si>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</si>
  <si>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</si>
  <si>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</si>
  <si>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</si>
  <si>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</si>
  <si>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</si>
  <si>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</si>
  <si>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</si>
  <si>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</si>
  <si>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</si>
  <si>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</si>
  <si>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</si>
  <si>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</si>
  <si>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</si>
  <si>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</si>
  <si>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</si>
  <si>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</si>
  <si>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</si>
  <si>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</si>
  <si>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</si>
  <si>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</si>
  <si>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</si>
  <si>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</si>
  <si>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</si>
  <si>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</si>
  <si>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</si>
  <si>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</si>
  <si>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</si>
  <si>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</si>
  <si>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</si>
  <si>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</si>
  <si>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</si>
  <si>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</si>
  <si>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</si>
  <si>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</si>
  <si>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</si>
  <si>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</si>
  <si>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</si>
  <si>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</si>
  <si>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</si>
  <si>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</si>
  <si>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</si>
  <si>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</si>
  <si>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</si>
  <si>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</si>
  <si>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</si>
  <si>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</si>
  <si>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</si>
  <si>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</si>
  <si>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</si>
  <si>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</si>
  <si>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</si>
  <si>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</si>
  <si>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</si>
  <si>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</si>
  <si>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</si>
  <si>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</si>
  <si>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</si>
  <si>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</si>
  <si>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</si>
  <si>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</si>
  <si>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</si>
  <si>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</si>
  <si>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</si>
  <si>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</si>
  <si>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</si>
  <si>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</si>
  <si>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</si>
  <si>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</si>
  <si>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</si>
  <si>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</si>
  <si>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</si>
  <si>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</si>
  <si>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</si>
  <si>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</si>
  <si>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</si>
  <si>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</si>
  <si>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</si>
  <si>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</si>
  <si>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</si>
  <si>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</si>
  <si>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</si>
  <si>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</si>
  <si>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</si>
  <si>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</si>
  <si>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</si>
  <si>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</si>
  <si>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</si>
  <si>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</si>
  <si>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</si>
  <si>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</si>
  <si>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</si>
  <si>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</si>
  <si>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</si>
  <si>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</si>
  <si>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</si>
  <si>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</si>
  <si>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</si>
  <si>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</si>
  <si>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</si>
  <si>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</si>
  <si>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</si>
  <si>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</si>
  <si>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</si>
  <si>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</si>
  <si>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</si>
  <si>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</si>
  <si>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</si>
  <si>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</si>
  <si>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</si>
  <si>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</si>
  <si>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</si>
  <si>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</si>
  <si>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</si>
  <si>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</si>
  <si>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</si>
  <si>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</si>
  <si>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</si>
  <si>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</si>
  <si>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</si>
  <si>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</si>
  <si>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</si>
  <si>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</si>
  <si>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</si>
  <si>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</si>
  <si>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</si>
  <si>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</si>
  <si>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</si>
  <si>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</si>
  <si>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</si>
  <si>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</si>
  <si>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</si>
  <si>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</si>
  <si>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</si>
  <si>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</si>
  <si>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</si>
  <si>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</si>
  <si>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</si>
  <si>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</si>
  <si>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</si>
  <si>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EDGE Construction, LLC</t>
  </si>
  <si>
    <t>Tolleson Elementary School District</t>
  </si>
  <si>
    <t>Maricopa</t>
  </si>
  <si>
    <t>ADM Group,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</si>
</sst>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9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5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57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0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6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0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1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0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1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59" xfId="0" quotePrefix="1" applyNumberFormat="1" applyFont="1" applyFill="1" applyBorder="1" applyAlignment="1" applyProtection="1">
      <alignment horizontal="right" vertical="top"/>
    </xf>
    <xf numFmtId="0" fontId="7" fillId="0" borderId="60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1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3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4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2" xfId="0" applyNumberFormat="1" applyFont="1" applyFill="1" applyBorder="1" applyAlignment="1" applyProtection="1">
      <alignment vertical="top" wrapText="1"/>
    </xf>
    <xf numFmtId="0" fontId="8" fillId="0" borderId="59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1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5" xfId="0" applyNumberFormat="1" applyFont="1" applyBorder="1" applyAlignment="1" applyProtection="1">
      <alignment horizontal="center"/>
      <protection hidden="1"/>
    </xf>
    <xf numFmtId="10" fontId="7" fillId="0" borderId="57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57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6" xfId="0" applyNumberFormat="1" applyFont="1" applyBorder="1" applyAlignment="1" applyProtection="1">
      <alignment horizontal="center"/>
    </xf>
    <xf numFmtId="10" fontId="1" fillId="0" borderId="67" xfId="0" applyNumberFormat="1" applyFont="1" applyBorder="1" applyAlignment="1" applyProtection="1">
      <alignment horizontal="center"/>
    </xf>
    <xf numFmtId="10" fontId="1" fillId="0" borderId="68" xfId="0" applyNumberFormat="1" applyFont="1" applyBorder="1" applyAlignment="1" applyProtection="1">
      <alignment horizontal="center"/>
    </xf>
    <xf numFmtId="0" fontId="5" fillId="4" borderId="57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1" xfId="0" applyNumberFormat="1" applyFill="1" applyBorder="1" applyAlignment="1">
      <alignment horizontal="center" vertical="center"/>
    </xf>
    <xf numFmtId="0" fontId="0" fillId="0" borderId="58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58" xfId="2" applyNumberFormat="1" applyFont="1" applyFill="1" applyBorder="1" applyProtection="1">
      <protection locked="0"/>
    </xf>
    <xf numFmtId="165" fontId="6" fillId="5" borderId="52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1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1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59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3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4" xfId="0" applyFont="1" applyBorder="1" applyAlignment="1" applyProtection="1">
      <alignment wrapText="1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2" fillId="14" borderId="62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H2" sqref="H2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1"/>
      <c r="B1" s="202"/>
      <c r="C1" s="202"/>
      <c r="D1" s="258"/>
      <c r="E1" s="258"/>
      <c r="F1" s="258"/>
      <c r="G1" s="259"/>
    </row>
    <row r="2" spans="1:134" s="1" customFormat="1" ht="17.25" customHeight="1">
      <c r="A2" s="181" t="s">
        <v>367</v>
      </c>
      <c r="B2" s="182"/>
      <c r="C2" s="182"/>
      <c r="D2" s="260" t="s">
        <v>378</v>
      </c>
      <c r="E2" s="260"/>
      <c r="F2" s="260"/>
      <c r="G2" s="179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03"/>
      <c r="B3" s="204"/>
      <c r="C3" s="204"/>
      <c r="D3" s="263" t="s">
        <v>379</v>
      </c>
      <c r="E3" s="263"/>
      <c r="F3" s="263"/>
      <c r="G3" s="180"/>
      <c r="K3" s="52"/>
    </row>
    <row r="4" spans="1:134" ht="101.25" customHeight="1" thickBot="1">
      <c r="A4" s="274" t="s">
        <v>382</v>
      </c>
      <c r="B4" s="275"/>
      <c r="C4" s="275"/>
      <c r="D4" s="275"/>
      <c r="E4" s="275"/>
      <c r="F4" s="275"/>
      <c r="G4" s="27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05"/>
      <c r="B5" s="206" t="s">
        <v>0</v>
      </c>
      <c r="C5" s="207"/>
      <c r="D5" s="278" t="s">
        <v>387</v>
      </c>
      <c r="E5" s="264"/>
      <c r="F5" s="265"/>
      <c r="G5" s="208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09"/>
      <c r="B6" s="40" t="s">
        <v>2</v>
      </c>
      <c r="C6" s="183"/>
      <c r="D6" s="277" t="s">
        <v>388</v>
      </c>
      <c r="E6" s="269"/>
      <c r="F6" s="270"/>
      <c r="G6" s="210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09"/>
      <c r="B7" s="40" t="s">
        <v>373</v>
      </c>
      <c r="C7" s="184"/>
      <c r="D7" s="266" t="s">
        <v>380</v>
      </c>
      <c r="E7" s="267"/>
      <c r="F7" s="268"/>
      <c r="G7" s="211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09"/>
      <c r="B8" s="40" t="s">
        <v>1</v>
      </c>
      <c r="C8" s="184"/>
      <c r="D8" s="277" t="s">
        <v>389</v>
      </c>
      <c r="E8" s="269"/>
      <c r="F8" s="270"/>
      <c r="G8" s="211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09"/>
      <c r="B9" s="40" t="s">
        <v>374</v>
      </c>
      <c r="C9" s="184"/>
      <c r="D9" s="277" t="s">
        <v>386</v>
      </c>
      <c r="E9" s="269"/>
      <c r="F9" s="270"/>
      <c r="G9" s="211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12"/>
      <c r="B10" s="4"/>
      <c r="C10" s="45"/>
      <c r="D10" s="271"/>
      <c r="E10" s="272"/>
      <c r="F10" s="273"/>
      <c r="G10" s="213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14"/>
      <c r="B11" s="215"/>
      <c r="C11" s="216"/>
      <c r="D11" s="217" t="str">
        <f>IFERROR(($D$221/#REF!),"")</f>
        <v/>
      </c>
      <c r="E11" s="217" t="str">
        <f>IFERROR(($E$221/#REF!),"")</f>
        <v/>
      </c>
      <c r="F11" s="217" t="str">
        <f>IFERROR(($F$221/#REF!),"")</f>
        <v/>
      </c>
      <c r="G11" s="218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19"/>
      <c r="B12" s="220"/>
      <c r="C12" s="221"/>
      <c r="D12" s="48"/>
      <c r="E12" s="46"/>
      <c r="F12" s="46"/>
      <c r="G12" s="222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23"/>
      <c r="B13" s="261"/>
      <c r="C13" s="39"/>
      <c r="D13" s="47" t="s">
        <v>174</v>
      </c>
      <c r="E13" s="185" t="s">
        <v>381</v>
      </c>
      <c r="F13" s="47" t="s">
        <v>178</v>
      </c>
      <c r="G13" s="211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24"/>
      <c r="B14" s="262"/>
      <c r="C14" s="39"/>
      <c r="D14" s="47" t="s">
        <v>175</v>
      </c>
      <c r="E14" s="47" t="s">
        <v>179</v>
      </c>
      <c r="F14" s="47" t="s">
        <v>179</v>
      </c>
      <c r="G14" s="211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75" t="s">
        <v>372</v>
      </c>
      <c r="C15" s="129"/>
      <c r="D15" s="124"/>
      <c r="E15" s="124"/>
      <c r="F15" s="125"/>
      <c r="G15" s="225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86"/>
      <c r="F16" s="146">
        <v>0</v>
      </c>
      <c r="G16" s="225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86"/>
      <c r="F17" s="146">
        <v>0</v>
      </c>
      <c r="G17" s="225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v>6670</v>
      </c>
      <c r="F18" s="146">
        <v>2000</v>
      </c>
      <c r="G18" s="225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87"/>
      <c r="F19" s="148">
        <v>0</v>
      </c>
      <c r="G19" s="225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26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6670</v>
      </c>
      <c r="F20" s="102">
        <f>SUM(F16:F19)</f>
        <v>2000</v>
      </c>
      <c r="G20" s="225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25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1350</v>
      </c>
      <c r="F22" s="150">
        <v>450</v>
      </c>
      <c r="G22" s="225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16710</v>
      </c>
      <c r="F23" s="150">
        <v>4200</v>
      </c>
      <c r="G23" s="225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>
        <v>0</v>
      </c>
      <c r="F24" s="148">
        <v>0</v>
      </c>
      <c r="G24" s="225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27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18060</v>
      </c>
      <c r="F25" s="238">
        <f>SUM(F22:F24)</f>
        <v>4650</v>
      </c>
      <c r="G25" s="225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25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88"/>
      <c r="F27" s="150">
        <v>0</v>
      </c>
      <c r="G27" s="225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88"/>
      <c r="F28" s="150">
        <v>0</v>
      </c>
      <c r="G28" s="225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88"/>
      <c r="F29" s="150">
        <v>0</v>
      </c>
      <c r="G29" s="225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88"/>
      <c r="F30" s="150">
        <v>0</v>
      </c>
      <c r="G30" s="225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88"/>
      <c r="F31" s="150">
        <v>0</v>
      </c>
      <c r="G31" s="225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87"/>
      <c r="F32" s="150">
        <v>0</v>
      </c>
      <c r="G32" s="225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27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39">
        <f>SUM(F27:F32)</f>
        <v>0</v>
      </c>
      <c r="G33" s="225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25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88"/>
      <c r="F35" s="150">
        <v>0</v>
      </c>
      <c r="G35" s="225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88"/>
      <c r="F36" s="150">
        <v>0</v>
      </c>
      <c r="G36" s="225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89"/>
      <c r="F37" s="150">
        <v>0</v>
      </c>
      <c r="G37" s="225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0"/>
      <c r="F38" s="150">
        <v>0</v>
      </c>
      <c r="G38" s="225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89"/>
      <c r="F39" s="150">
        <v>0</v>
      </c>
      <c r="G39" s="225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4"/>
      <c r="E40" s="191"/>
      <c r="F40" s="150">
        <v>0</v>
      </c>
      <c r="G40" s="225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27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38">
        <f>SUM(F35:F40)</f>
        <v>0</v>
      </c>
      <c r="G41" s="225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25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89"/>
      <c r="F43" s="152">
        <v>0</v>
      </c>
      <c r="G43" s="225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5"/>
      <c r="E44" s="192"/>
      <c r="F44" s="152">
        <v>0</v>
      </c>
      <c r="G44" s="225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5"/>
      <c r="E45" s="192"/>
      <c r="F45" s="152">
        <v>0</v>
      </c>
      <c r="G45" s="225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7"/>
      <c r="E46" s="193"/>
      <c r="F46" s="152">
        <v>0</v>
      </c>
      <c r="G46" s="225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58"/>
      <c r="E47" s="194"/>
      <c r="F47" s="152">
        <v>0</v>
      </c>
      <c r="G47" s="225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27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38">
        <f>SUM(F43:F47)</f>
        <v>0</v>
      </c>
      <c r="G48" s="225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25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88"/>
      <c r="F50" s="150">
        <v>0</v>
      </c>
      <c r="G50" s="225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88"/>
      <c r="F51" s="150">
        <v>0</v>
      </c>
      <c r="G51" s="225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88"/>
      <c r="F52" s="150">
        <v>0</v>
      </c>
      <c r="G52" s="225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86"/>
      <c r="F53" s="150">
        <v>0</v>
      </c>
      <c r="G53" s="225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0"/>
      <c r="E54" s="195"/>
      <c r="F54" s="150">
        <v>0</v>
      </c>
      <c r="G54" s="225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27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0">
        <f>SUM(F50:F54)</f>
        <v>0</v>
      </c>
      <c r="G55" s="225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25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1"/>
      <c r="E57" s="196"/>
      <c r="F57" s="162">
        <v>0</v>
      </c>
      <c r="G57" s="228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88"/>
      <c r="F58" s="162">
        <v>0</v>
      </c>
      <c r="G58" s="225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88"/>
      <c r="F59" s="162">
        <v>0</v>
      </c>
      <c r="G59" s="225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88"/>
      <c r="F60" s="162">
        <v>0</v>
      </c>
      <c r="G60" s="225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88"/>
      <c r="F61" s="162">
        <v>0</v>
      </c>
      <c r="G61" s="225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88"/>
      <c r="F62" s="162">
        <v>0</v>
      </c>
      <c r="G62" s="225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88"/>
      <c r="F63" s="162">
        <v>0</v>
      </c>
      <c r="G63" s="225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88"/>
      <c r="F64" s="162">
        <v>0</v>
      </c>
      <c r="G64" s="225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88"/>
      <c r="F65" s="162">
        <v>0</v>
      </c>
      <c r="G65" s="225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0"/>
      <c r="F66" s="162">
        <v>0</v>
      </c>
      <c r="G66" s="225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89"/>
      <c r="F67" s="162">
        <v>0</v>
      </c>
      <c r="G67" s="225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89"/>
      <c r="F68" s="162">
        <v>0</v>
      </c>
      <c r="G68" s="225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89"/>
      <c r="F69" s="162">
        <v>0</v>
      </c>
      <c r="G69" s="225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4"/>
      <c r="E70" s="191"/>
      <c r="F70" s="162">
        <v>0</v>
      </c>
      <c r="G70" s="225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26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1">
        <f>SUM(F57:F70)</f>
        <v>0</v>
      </c>
      <c r="G71" s="225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25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77"/>
      <c r="F73" s="150">
        <v>0</v>
      </c>
      <c r="G73" s="225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77"/>
      <c r="F74" s="150">
        <v>0</v>
      </c>
      <c r="G74" s="225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77"/>
      <c r="F75" s="150">
        <v>0</v>
      </c>
      <c r="G75" s="225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77"/>
      <c r="F76" s="150">
        <v>0</v>
      </c>
      <c r="G76" s="225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77"/>
      <c r="F77" s="150">
        <v>0</v>
      </c>
      <c r="G77" s="225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77"/>
      <c r="F78" s="150">
        <v>0</v>
      </c>
      <c r="G78" s="225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77"/>
      <c r="F79" s="150">
        <v>0</v>
      </c>
      <c r="G79" s="225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77"/>
      <c r="F80" s="150">
        <v>0</v>
      </c>
      <c r="G80" s="225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78"/>
      <c r="F81" s="150">
        <v>0</v>
      </c>
      <c r="G81" s="225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76"/>
      <c r="F82" s="150">
        <v>0</v>
      </c>
      <c r="G82" s="225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26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1">
        <f>SUM(F73:F82)</f>
        <v>0</v>
      </c>
      <c r="G83" s="225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25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88"/>
      <c r="F85" s="150">
        <v>0</v>
      </c>
      <c r="G85" s="225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88"/>
      <c r="F86" s="150">
        <v>0</v>
      </c>
      <c r="G86" s="225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88"/>
      <c r="F87" s="150">
        <v>0</v>
      </c>
      <c r="G87" s="225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88"/>
      <c r="F88" s="150">
        <v>0</v>
      </c>
      <c r="G88" s="225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88"/>
      <c r="F89" s="150">
        <v>0</v>
      </c>
      <c r="G89" s="225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88"/>
      <c r="F90" s="150">
        <v>0</v>
      </c>
      <c r="G90" s="225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88"/>
      <c r="F91" s="150">
        <v>0</v>
      </c>
      <c r="G91" s="225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88"/>
      <c r="F92" s="150">
        <v>0</v>
      </c>
      <c r="G92" s="225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88"/>
      <c r="F93" s="150">
        <v>0</v>
      </c>
      <c r="G93" s="225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88"/>
      <c r="F94" s="150">
        <v>0</v>
      </c>
      <c r="G94" s="225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88"/>
      <c r="F95" s="150">
        <v>0</v>
      </c>
      <c r="G95" s="225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88"/>
      <c r="F96" s="150">
        <v>0</v>
      </c>
      <c r="G96" s="225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87"/>
      <c r="F97" s="150">
        <v>0</v>
      </c>
      <c r="G97" s="225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26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1">
        <f>SUM(F85:F97)</f>
        <v>0</v>
      </c>
      <c r="G98" s="225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25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88"/>
      <c r="F100" s="150">
        <v>0</v>
      </c>
      <c r="G100" s="225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88"/>
      <c r="F101" s="150">
        <v>0</v>
      </c>
      <c r="G101" s="225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88"/>
      <c r="F102" s="150">
        <v>0</v>
      </c>
      <c r="G102" s="225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88"/>
      <c r="F103" s="150">
        <v>0</v>
      </c>
      <c r="G103" s="225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0"/>
      <c r="F104" s="150">
        <v>0</v>
      </c>
      <c r="G104" s="225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197"/>
      <c r="F105" s="150">
        <v>0</v>
      </c>
      <c r="G105" s="225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89"/>
      <c r="F106" s="150">
        <v>0</v>
      </c>
      <c r="G106" s="225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0"/>
      <c r="F107" s="150">
        <v>0</v>
      </c>
      <c r="G107" s="225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89"/>
      <c r="F108" s="150">
        <v>0</v>
      </c>
      <c r="G108" s="225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197"/>
      <c r="F109" s="150">
        <v>0</v>
      </c>
      <c r="G109" s="225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0"/>
      <c r="F110" s="150">
        <v>0</v>
      </c>
      <c r="G110" s="225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66"/>
      <c r="E111" s="198"/>
      <c r="F111" s="150">
        <v>0</v>
      </c>
      <c r="G111" s="225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4"/>
      <c r="E112" s="191"/>
      <c r="F112" s="150">
        <v>0</v>
      </c>
      <c r="G112" s="225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26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1">
        <f>SUM(F100:F112)</f>
        <v>0</v>
      </c>
      <c r="G113" s="225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25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88"/>
      <c r="F115" s="150">
        <v>0</v>
      </c>
      <c r="G115" s="225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88"/>
      <c r="F116" s="150">
        <v>0</v>
      </c>
      <c r="G116" s="225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88"/>
      <c r="F117" s="150">
        <v>0</v>
      </c>
      <c r="G117" s="225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88"/>
      <c r="F118" s="150">
        <v>0</v>
      </c>
      <c r="G118" s="225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0"/>
      <c r="F119" s="150">
        <v>0</v>
      </c>
      <c r="G119" s="225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197"/>
      <c r="F120" s="150">
        <v>0</v>
      </c>
      <c r="G120" s="225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197"/>
      <c r="F121" s="150">
        <v>0</v>
      </c>
      <c r="G121" s="225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88"/>
      <c r="F122" s="150">
        <v>0</v>
      </c>
      <c r="G122" s="225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88"/>
      <c r="F123" s="150">
        <v>0</v>
      </c>
      <c r="G123" s="225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88"/>
      <c r="F124" s="150">
        <v>0</v>
      </c>
      <c r="G124" s="225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88"/>
      <c r="F125" s="150">
        <v>0</v>
      </c>
      <c r="G125" s="225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87"/>
      <c r="F126" s="150">
        <v>0</v>
      </c>
      <c r="G126" s="225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27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39">
        <f>SUM(F115:F126)</f>
        <v>0</v>
      </c>
      <c r="G127" s="225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25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3"/>
      <c r="E129" s="197"/>
      <c r="F129" s="164">
        <v>0</v>
      </c>
      <c r="G129" s="225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3"/>
      <c r="E130" s="197"/>
      <c r="F130" s="164">
        <v>0</v>
      </c>
      <c r="G130" s="225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3"/>
      <c r="E131" s="197"/>
      <c r="F131" s="164">
        <v>0</v>
      </c>
      <c r="G131" s="225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3"/>
      <c r="E132" s="197"/>
      <c r="F132" s="164">
        <v>0</v>
      </c>
      <c r="G132" s="225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66"/>
      <c r="E133" s="199"/>
      <c r="F133" s="164">
        <v>0</v>
      </c>
      <c r="G133" s="225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4"/>
      <c r="E134" s="191"/>
      <c r="F134" s="164">
        <v>0</v>
      </c>
      <c r="G134" s="225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26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1">
        <f>SUM(F129:F134)</f>
        <v>0</v>
      </c>
      <c r="G135" s="225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25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1"/>
      <c r="E137" s="196"/>
      <c r="F137" s="162">
        <v>0</v>
      </c>
      <c r="G137" s="225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3"/>
      <c r="E138" s="197"/>
      <c r="F138" s="162">
        <v>0</v>
      </c>
      <c r="G138" s="225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3"/>
      <c r="E139" s="197"/>
      <c r="F139" s="162">
        <v>0</v>
      </c>
      <c r="G139" s="228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58"/>
      <c r="E140" s="194"/>
      <c r="F140" s="162">
        <v>0</v>
      </c>
      <c r="G140" s="225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27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39">
        <f>SUM(F137:F140)</f>
        <v>0</v>
      </c>
      <c r="G141" s="225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25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1"/>
      <c r="E143" s="196"/>
      <c r="F143" s="162">
        <v>0</v>
      </c>
      <c r="G143" s="225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3"/>
      <c r="E144" s="197"/>
      <c r="F144" s="162">
        <v>0</v>
      </c>
      <c r="G144" s="225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58"/>
      <c r="E145" s="194"/>
      <c r="F145" s="162">
        <v>0</v>
      </c>
      <c r="G145" s="228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27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39">
        <f>SUM(F143:F145)</f>
        <v>0</v>
      </c>
      <c r="G146" s="225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25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58"/>
      <c r="E148" s="194"/>
      <c r="F148" s="159">
        <v>0</v>
      </c>
      <c r="G148" s="225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27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39">
        <f>SUM(F148:F148)</f>
        <v>0</v>
      </c>
      <c r="G149" s="225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25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3"/>
      <c r="E151" s="197"/>
      <c r="F151" s="164">
        <v>0</v>
      </c>
      <c r="G151" s="225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5"/>
      <c r="E152" s="198"/>
      <c r="F152" s="164">
        <v>0</v>
      </c>
      <c r="G152" s="225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3"/>
      <c r="E153" s="197"/>
      <c r="F153" s="164">
        <v>0</v>
      </c>
      <c r="G153" s="225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3"/>
      <c r="E154" s="197"/>
      <c r="F154" s="164">
        <v>0</v>
      </c>
      <c r="G154" s="225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5"/>
      <c r="E155" s="198"/>
      <c r="F155" s="164">
        <v>0</v>
      </c>
      <c r="G155" s="225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58"/>
      <c r="E156" s="194"/>
      <c r="F156" s="164">
        <v>0</v>
      </c>
      <c r="G156" s="225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26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1">
        <f>SUM(F151:F156)</f>
        <v>0</v>
      </c>
      <c r="G157" s="225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25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3"/>
      <c r="E159" s="197"/>
      <c r="F159" s="164">
        <v>0</v>
      </c>
      <c r="G159" s="225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1"/>
      <c r="E160" s="196"/>
      <c r="F160" s="164">
        <v>0</v>
      </c>
      <c r="G160" s="225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1"/>
      <c r="E161" s="196"/>
      <c r="F161" s="164">
        <v>0</v>
      </c>
      <c r="G161" s="228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1"/>
      <c r="E162" s="196"/>
      <c r="F162" s="164">
        <v>0</v>
      </c>
      <c r="G162" s="228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1"/>
      <c r="E163" s="196"/>
      <c r="F163" s="164">
        <v>0</v>
      </c>
      <c r="G163" s="228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67"/>
      <c r="E164" s="200"/>
      <c r="F164" s="164">
        <v>0</v>
      </c>
      <c r="G164" s="228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26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1">
        <f>SUM(F159:F164)</f>
        <v>0</v>
      </c>
      <c r="G165" s="225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25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87"/>
      <c r="F167" s="148">
        <v>0</v>
      </c>
      <c r="G167" s="225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27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38">
        <f>SUM(F167:F167)</f>
        <v>0</v>
      </c>
      <c r="G168" s="225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25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88"/>
      <c r="F170" s="150">
        <v>0</v>
      </c>
      <c r="G170" s="225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88"/>
      <c r="F171" s="150">
        <v>0</v>
      </c>
      <c r="G171" s="225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88"/>
      <c r="F172" s="150">
        <v>0</v>
      </c>
      <c r="G172" s="225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87"/>
      <c r="F173" s="150">
        <v>0</v>
      </c>
      <c r="G173" s="225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27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1">
        <f>SUM(F170:F173)</f>
        <v>0</v>
      </c>
      <c r="G174" s="225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25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88"/>
      <c r="F176" s="150">
        <v>0</v>
      </c>
      <c r="G176" s="225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0"/>
      <c r="F177" s="150">
        <v>0</v>
      </c>
      <c r="G177" s="225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89"/>
      <c r="F178" s="150">
        <v>0</v>
      </c>
      <c r="G178" s="225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87"/>
      <c r="F179" s="150">
        <v>0</v>
      </c>
      <c r="G179" s="225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27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39">
        <f>SUM(F176:F179)</f>
        <v>0</v>
      </c>
      <c r="G180" s="225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25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88"/>
      <c r="F182" s="150">
        <v>0</v>
      </c>
      <c r="G182" s="225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74"/>
      <c r="E183" s="196"/>
      <c r="F183" s="150">
        <v>0</v>
      </c>
      <c r="G183" s="225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87"/>
      <c r="F184" s="150">
        <v>0</v>
      </c>
      <c r="G184" s="225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27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39">
        <f>SUM(F182:F184)</f>
        <v>0</v>
      </c>
      <c r="G185" s="225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25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43620</v>
      </c>
      <c r="F187" s="156">
        <v>23500</v>
      </c>
      <c r="G187" s="225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>
        <v>0</v>
      </c>
      <c r="F188" s="150">
        <v>0</v>
      </c>
      <c r="G188" s="225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87"/>
      <c r="F189" s="148">
        <v>0</v>
      </c>
      <c r="G189" s="225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27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43620</v>
      </c>
      <c r="F190" s="242">
        <f>SUM(F187:F189)</f>
        <v>23500</v>
      </c>
      <c r="G190" s="225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25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88"/>
      <c r="F192" s="150">
        <v>0</v>
      </c>
      <c r="G192" s="225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88"/>
      <c r="F193" s="150">
        <v>0</v>
      </c>
      <c r="G193" s="225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84609</v>
      </c>
      <c r="F194" s="150">
        <v>17400</v>
      </c>
      <c r="G194" s="225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21107</v>
      </c>
      <c r="F195" s="150">
        <v>18000</v>
      </c>
      <c r="G195" s="225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>
        <v>0</v>
      </c>
      <c r="F196" s="150">
        <v>0</v>
      </c>
      <c r="G196" s="225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3065</v>
      </c>
      <c r="F197" s="150">
        <v>1300</v>
      </c>
      <c r="G197" s="225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88"/>
      <c r="F198" s="150">
        <v>0</v>
      </c>
      <c r="G198" s="225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88"/>
      <c r="F199" s="150">
        <v>0</v>
      </c>
      <c r="G199" s="225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0"/>
      <c r="F200" s="150">
        <v>0</v>
      </c>
      <c r="G200" s="225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89"/>
      <c r="F201" s="150">
        <v>0</v>
      </c>
      <c r="G201" s="225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4"/>
      <c r="E202" s="191"/>
      <c r="F202" s="150">
        <v>0</v>
      </c>
      <c r="G202" s="225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27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108781</v>
      </c>
      <c r="F203" s="243">
        <f>SUM(F192:F202)</f>
        <v>36700</v>
      </c>
      <c r="G203" s="225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25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88"/>
      <c r="F205" s="150">
        <v>0</v>
      </c>
      <c r="G205" s="225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88"/>
      <c r="F206" s="150">
        <v>0</v>
      </c>
      <c r="G206" s="225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88"/>
      <c r="F207" s="150">
        <v>0</v>
      </c>
      <c r="G207" s="225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88"/>
      <c r="F208" s="150">
        <v>0</v>
      </c>
      <c r="G208" s="225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88"/>
      <c r="F209" s="150">
        <v>0</v>
      </c>
      <c r="G209" s="225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87"/>
      <c r="F210" s="150">
        <v>0</v>
      </c>
      <c r="G210" s="225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27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43">
        <f>SUM(F205:F210)</f>
        <v>0</v>
      </c>
      <c r="G211" s="225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29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177131</v>
      </c>
      <c r="F212" s="244">
        <f>SUM(F20,F25,F33,F41,F48,F55,F71,F83,F98,F113,F127,F135,F141,F146,F149,F157,F165,F168,F174,F180,F185,F190,F203,F211)</f>
        <v>66850</v>
      </c>
      <c r="G212" s="230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1"/>
      <c r="B213" s="22" t="s">
        <v>368</v>
      </c>
      <c r="C213" s="5"/>
      <c r="D213" s="168"/>
      <c r="E213" s="169">
        <v>0</v>
      </c>
      <c r="F213" s="169">
        <v>0</v>
      </c>
      <c r="G213" s="230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1" t="str">
        <f>IFERROR((#REF!/#REF!),"")</f>
        <v/>
      </c>
      <c r="B214" s="22" t="s">
        <v>166</v>
      </c>
      <c r="C214" s="5"/>
      <c r="D214" s="168"/>
      <c r="E214" s="169">
        <v>12190</v>
      </c>
      <c r="F214" s="169">
        <v>3050</v>
      </c>
      <c r="G214" s="230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1"/>
      <c r="B215" s="22" t="s">
        <v>369</v>
      </c>
      <c r="C215" s="5"/>
      <c r="D215" s="168"/>
      <c r="E215" s="169">
        <v>0</v>
      </c>
      <c r="F215" s="169">
        <v>0</v>
      </c>
      <c r="G215" s="230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1"/>
      <c r="B216" s="22" t="s">
        <v>376</v>
      </c>
      <c r="C216" s="5"/>
      <c r="D216" s="168"/>
      <c r="E216" s="169">
        <v>12800</v>
      </c>
      <c r="F216" s="169">
        <v>8530</v>
      </c>
      <c r="G216" s="230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1" t="str">
        <f>IFERROR((#REF!/#REF!),"")</f>
        <v/>
      </c>
      <c r="B217" s="23" t="s">
        <v>167</v>
      </c>
      <c r="C217" s="24"/>
      <c r="D217" s="168"/>
      <c r="E217" s="169">
        <v>0</v>
      </c>
      <c r="F217" s="169">
        <v>0</v>
      </c>
      <c r="G217" s="225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32" t="str">
        <f>IFERROR((#REF!/#REF!),"")</f>
        <v/>
      </c>
      <c r="B218" s="25" t="s">
        <v>168</v>
      </c>
      <c r="C218" s="24"/>
      <c r="D218" s="170"/>
      <c r="E218" s="171">
        <v>2015</v>
      </c>
      <c r="F218" s="171">
        <v>505</v>
      </c>
      <c r="G218" s="225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32" t="str">
        <f>IFERROR((#REF!/#REF!),"")</f>
        <v/>
      </c>
      <c r="B219" s="27" t="s">
        <v>169</v>
      </c>
      <c r="C219" s="24"/>
      <c r="D219" s="170"/>
      <c r="E219" s="171">
        <v>4210</v>
      </c>
      <c r="F219" s="171">
        <v>1050</v>
      </c>
      <c r="G219" s="225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33" t="str">
        <f>IFERROR((#REF!/#REF!),"")</f>
        <v/>
      </c>
      <c r="B220" s="28" t="s">
        <v>170</v>
      </c>
      <c r="C220" s="24"/>
      <c r="D220" s="172"/>
      <c r="E220" s="173">
        <v>13195</v>
      </c>
      <c r="F220" s="173">
        <v>3300</v>
      </c>
      <c r="G220" s="225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34"/>
      <c r="B221" s="250" t="s">
        <v>165</v>
      </c>
      <c r="C221" s="29"/>
      <c r="D221" s="30">
        <f>SUM(D213:D220)</f>
        <v>0</v>
      </c>
      <c r="E221" s="30">
        <f>SUM(E213:E220)</f>
        <v>44410</v>
      </c>
      <c r="F221" s="30">
        <f>SUM(F213:F220)</f>
        <v>16435</v>
      </c>
      <c r="G221" s="235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45"/>
      <c r="B222" s="251" t="s">
        <v>383</v>
      </c>
      <c r="C222" s="246"/>
      <c r="D222" s="247">
        <f>D212+D221</f>
        <v>0</v>
      </c>
      <c r="E222" s="247">
        <f>E212+E221</f>
        <v>221541</v>
      </c>
      <c r="F222" s="247">
        <f>F212+F221</f>
        <v>83285</v>
      </c>
      <c r="G222" s="235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36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52"/>
      <c r="D223" s="253">
        <f>SUM(D222:F222)</f>
        <v>304826</v>
      </c>
      <c r="E223" s="253"/>
      <c r="F223" s="254"/>
      <c r="G223" s="237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48"/>
      <c r="B224" s="249" t="s">
        <v>384</v>
      </c>
      <c r="C224" s="255"/>
      <c r="D224" s="256">
        <f>SUM(E222:F222)</f>
        <v>304826</v>
      </c>
      <c r="E224" s="256"/>
      <c r="F224" s="257"/>
      <c r="G224" s="237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67EE9FAA6CB04C9508406EAD62801F" ma:contentTypeVersion="13" ma:contentTypeDescription="Create a new document." ma:contentTypeScope="" ma:versionID="70d23406e5d318eb4124f60789c4c3e8">
  <xsd:schema xmlns:xsd="http://www.w3.org/2001/XMLSchema" xmlns:xs="http://www.w3.org/2001/XMLSchema" xmlns:p="http://schemas.microsoft.com/office/2006/metadata/properties" xmlns:ns2="2f17d347-c8b1-4c80-81f5-e59dc6ab3e34" xmlns:ns3="7e861430-83ce-4fcf-834e-4907aa4b2f06" targetNamespace="http://schemas.microsoft.com/office/2006/metadata/properties" ma:root="true" ma:fieldsID="a7be31389d0cdfbf17ef81df1038d39f" ns2:_="" ns3:_="">
    <xsd:import namespace="2f17d347-c8b1-4c80-81f5-e59dc6ab3e34"/>
    <xsd:import namespace="7e861430-83ce-4fcf-834e-4907aa4b2f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7d347-c8b1-4c80-81f5-e59dc6ab3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61430-83ce-4fcf-834e-4907aa4b2f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EF186C-4FCA-4A98-A798-3DF9119471E2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5085FFAB-D6CC-4DF8-8786-6BD9430CC0CD}"/>
</file>

<file path=customXml/itemProps3.xml><?xml version="1.0" encoding="utf-8"?>
<ds:datastoreItem xmlns:ds="http://schemas.openxmlformats.org/officeDocument/2006/customXml" ds:itemID="{78D50610-86A0-4A28-86E2-1B568B391413}"/>
</file>

<file path=customXml/itemProps4.xml><?xml version="1.0" encoding="utf-8"?>
<ds:datastoreItem xmlns:ds="http://schemas.openxmlformats.org/officeDocument/2006/customXml" ds:itemID="{6A0CB39A-7150-4D34-A8C7-C740225BD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Ashley Keeling</cp:lastModifiedBy>
  <cp:lastPrinted>2021-02-17T03:49:12Z</cp:lastPrinted>
  <dcterms:created xsi:type="dcterms:W3CDTF">2006-08-31T18:48:44Z</dcterms:created>
  <dcterms:modified xsi:type="dcterms:W3CDTF">2022-01-27T22:55:51Z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{7FEF186C-4FCA-4A98-A798-3DF9119471E2}</vt:lpwstr>
  </property>
  <property fmtid="{D5CDD505-2E9C-101B-9397-08002B2CF9AE}" pid="6" name="ContentTypeId">
    <vt:lpwstr>0x0101001F67EE9FAA6CB04C9508406EAD62801F</vt:lpwstr>
  </property>
</Properties>
</file>