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udenttuhsd-my.sharepoint.com/personal/jeremy_olivarria_tuhsd_org/Documents/BRGs/TUHS/TUHS-Adjacent Ways/FY22-23/"/>
    </mc:Choice>
  </mc:AlternateContent>
  <xr:revisionPtr revIDLastSave="0" documentId="8_{B9D6EEF3-54F5-4F0B-A742-2A3E8140AAA0}" xr6:coauthVersionLast="47" xr6:coauthVersionMax="47" xr10:uidLastSave="{00000000-0000-0000-0000-000000000000}"/>
  <bookViews>
    <workbookView xWindow="28680" yWindow="420" windowWidth="25440" windowHeight="1539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2" i="1" l="1"/>
  <c r="H220" i="1"/>
  <c r="H199" i="1" l="1"/>
  <c r="F220" i="1" l="1"/>
  <c r="F219" i="1"/>
  <c r="I24" i="1"/>
  <c r="H24" i="1"/>
  <c r="G24" i="1"/>
  <c r="E24" i="1" s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E189" i="1" s="1"/>
  <c r="I178" i="1"/>
  <c r="H178" i="1"/>
  <c r="G178" i="1"/>
  <c r="E178" i="1" s="1"/>
  <c r="H169" i="1"/>
  <c r="I161" i="1"/>
  <c r="H161" i="1"/>
  <c r="G161" i="1"/>
  <c r="I153" i="1"/>
  <c r="H153" i="1"/>
  <c r="G153" i="1"/>
  <c r="I145" i="1"/>
  <c r="H145" i="1"/>
  <c r="G145" i="1"/>
  <c r="I139" i="1"/>
  <c r="H139" i="1"/>
  <c r="G139" i="1"/>
  <c r="E139" i="1" s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E131" i="1" s="1"/>
  <c r="I215" i="1"/>
  <c r="H215" i="1"/>
  <c r="G215" i="1"/>
  <c r="E215" i="1" s="1"/>
  <c r="I207" i="1"/>
  <c r="H207" i="1"/>
  <c r="G207" i="1"/>
  <c r="E207" i="1" l="1"/>
  <c r="E145" i="1"/>
  <c r="E153" i="1"/>
  <c r="E29" i="1"/>
  <c r="E37" i="1"/>
  <c r="E117" i="1"/>
  <c r="E161" i="1"/>
  <c r="I194" i="1"/>
  <c r="H194" i="1"/>
  <c r="G194" i="1"/>
  <c r="I172" i="1"/>
  <c r="H172" i="1"/>
  <c r="G172" i="1"/>
  <c r="E172" i="1" s="1"/>
  <c r="E194" i="1" l="1"/>
  <c r="G45" i="1"/>
  <c r="H45" i="1"/>
  <c r="I45" i="1"/>
  <c r="I59" i="1"/>
  <c r="E59" i="1" s="1"/>
  <c r="G87" i="1"/>
  <c r="E87" i="1" s="1"/>
  <c r="H87" i="1"/>
  <c r="I87" i="1"/>
  <c r="G102" i="1"/>
  <c r="E102" i="1" s="1"/>
  <c r="H102" i="1"/>
  <c r="I102" i="1"/>
  <c r="G150" i="1"/>
  <c r="E150" i="1" s="1"/>
  <c r="H150" i="1"/>
  <c r="I150" i="1"/>
  <c r="G169" i="1"/>
  <c r="I169" i="1"/>
  <c r="I216" i="1" l="1"/>
  <c r="H216" i="1"/>
  <c r="E169" i="1"/>
  <c r="E45" i="1"/>
  <c r="E216" i="1" s="1"/>
  <c r="G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<sst xmlns="http://schemas.openxmlformats.org/spreadsheetml/2006/main" count="410" uniqueCount="398">
  <si>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</si>
  <si>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</si>
  <si>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</si>
  <si>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</si>
  <si>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</si>
  <si>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</si>
  <si>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</si>
  <si>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</si>
  <si>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</si>
  <si>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</si>
  <si>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</si>
  <si>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</si>
  <si>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</si>
  <si>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</si>
  <si>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</si>
  <si>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</si>
  <si>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</si>
  <si>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</si>
  <si>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</si>
  <si>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</si>
  <si>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</si>
  <si>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</si>
  <si>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</si>
  <si>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</si>
  <si>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</si>
  <si>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</si>
  <si>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</si>
  <si>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</si>
  <si>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</si>
  <si>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</si>
  <si>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</si>
  <si>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</si>
  <si>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</si>
  <si>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</si>
  <si>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</si>
  <si>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</si>
  <si>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</si>
  <si>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</si>
  <si>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</si>
  <si>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</si>
  <si>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</si>
  <si>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</si>
  <si>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</si>
  <si>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</si>
  <si>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</si>
  <si>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</si>
  <si>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</si>
  <si>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</si>
  <si>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</si>
  <si>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</si>
  <si>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</si>
  <si>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</si>
  <si>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</si>
  <si>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</si>
  <si>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</si>
  <si>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</si>
  <si>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</si>
  <si>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</si>
  <si>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</si>
  <si>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</si>
  <si>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</si>
  <si>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</si>
  <si>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</si>
  <si>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</si>
  <si>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</si>
  <si>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</si>
  <si>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</si>
  <si>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</si>
  <si>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</si>
  <si>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</si>
  <si>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</si>
  <si>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</si>
  <si>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</si>
  <si>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</si>
  <si>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</si>
  <si>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</si>
  <si>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</si>
  <si>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</si>
  <si>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</si>
  <si>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</si>
  <si>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</si>
  <si>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</si>
  <si>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</si>
  <si>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</si>
  <si>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</si>
  <si>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</si>
  <si>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</si>
  <si>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</si>
  <si>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</si>
  <si>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</si>
  <si>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</si>
  <si>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</si>
  <si>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</si>
  <si>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</si>
  <si>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</si>
  <si>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</si>
  <si>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</si>
  <si>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</si>
  <si>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</si>
  <si>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</si>
  <si>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</si>
  <si>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</si>
  <si>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</si>
  <si>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</si>
  <si>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</si>
  <si>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</si>
  <si>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</si>
  <si>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</si>
  <si>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</si>
  <si>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</si>
  <si>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</si>
  <si>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</si>
  <si>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</si>
  <si>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</si>
  <si>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</si>
  <si>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</si>
  <si>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</si>
  <si>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</si>
  <si>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</si>
  <si>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</si>
  <si>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</si>
  <si>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</si>
  <si>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</si>
  <si>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</si>
  <si>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</si>
  <si>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</si>
  <si>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</si>
  <si>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</si>
  <si>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</si>
  <si>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</si>
  <si>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</si>
  <si>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</si>
  <si>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</si>
  <si>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</si>
  <si>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</si>
  <si>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</si>
  <si>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</si>
  <si>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</si>
  <si>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</si>
  <si>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</si>
  <si>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</si>
  <si>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</si>
  <si>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</si>
  <si>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</si>
  <si>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</si>
  <si>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</si>
  <si>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</si>
  <si>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</si>
  <si>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</si>
  <si>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</si>
  <si>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</si>
  <si>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</si>
  <si>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</si>
  <si>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</si>
  <si>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</si>
  <si>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</si>
  <si>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</si>
  <si>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</si>
  <si>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</si>
  <si>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</si>
  <si>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</si>
  <si>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</si>
  <si>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</si>
  <si>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</si>
  <si>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</si>
  <si>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</si>
  <si>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</si>
  <si>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</si>
  <si>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</si>
  <si>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</si>
  <si>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</si>
  <si>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</si>
  <si>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</si>
  <si>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</si>
  <si>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</si>
  <si>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</si>
  <si>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</si>
  <si>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</si>
  <si>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</si>
  <si>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</si>
  <si>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</si>
  <si>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</si>
  <si>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</si>
  <si>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</si>
  <si>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</si>
  <si>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</si>
  <si>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</si>
  <si>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</si>
  <si>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</si>
  <si>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</si>
  <si>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</si>
  <si>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</si>
  <si>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</si>
  <si>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</si>
  <si>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</si>
  <si>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</si>
  <si>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</si>
  <si>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</si>
  <si>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</si>
  <si>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</si>
  <si>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</si>
  <si>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</si>
  <si>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</si>
  <si>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</si>
  <si>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</si>
  <si>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</si>
  <si>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</si>
  <si>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</si>
  <si>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</si>
  <si>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</si>
  <si>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</si>
  <si>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</si>
  <si>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</si>
  <si>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</si>
  <si>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</si>
  <si>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</si>
  <si>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</si>
  <si>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</si>
  <si>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</si>
  <si>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</si>
  <si>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</si>
  <si>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</si>
  <si>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</si>
  <si>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</si>
  <si>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</si>
  <si>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</si>
  <si>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</si>
  <si>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</si>
  <si>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</si>
  <si>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</si>
  <si>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</si>
  <si>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</si>
  <si>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</si>
  <si>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</si>
  <si>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</si>
  <si>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</si>
  <si>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</si>
  <si>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</si>
  <si>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</si>
  <si>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</si>
  <si>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</si>
  <si>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</si>
  <si>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</si>
  <si>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</si>
  <si>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</si>
  <si>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</si>
  <si>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</si>
  <si>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</si>
  <si>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</si>
  <si>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</si>
  <si>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</si>
  <si>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</si>
  <si>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</si>
  <si>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</si>
  <si>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</si>
  <si>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</si>
  <si>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</si>
  <si>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</si>
  <si>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</si>
  <si>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</si>
  <si>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</si>
  <si>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</si>
  <si>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</si>
  <si>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</si>
  <si>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</si>
  <si>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</si>
  <si>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</si>
  <si>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</si>
  <si>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</si>
  <si>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</si>
  <si>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</si>
  <si>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</si>
  <si>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</si>
  <si>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</si>
  <si>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</si>
  <si>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</si>
  <si>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</si>
  <si>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</si>
  <si>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</si>
  <si>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</si>
  <si>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</si>
  <si>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</si>
  <si>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</si>
  <si>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</si>
  <si>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</si>
  <si>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</si>
  <si>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</si>
  <si>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</si>
  <si>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</si>
  <si>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</si>
  <si>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</si>
  <si>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</si>
  <si>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</si>
  <si>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</si>
  <si>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</si>
  <si>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</si>
  <si>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</si>
  <si>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</si>
  <si>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</si>
  <si>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</si>
  <si>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</si>
  <si>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</si>
  <si>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</si>
  <si>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</si>
  <si>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</si>
  <si>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</si>
  <si>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</si>
  <si>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</si>
  <si>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</si>
  <si>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</si>
  <si>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</si>
  <si>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</si>
  <si>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</si>
  <si>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</si>
  <si>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</si>
  <si>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</si>
  <si>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</si>
  <si>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</si>
  <si>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</si>
  <si>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</si>
  <si>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</si>
  <si>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</si>
  <si>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</si>
  <si>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</si>
  <si>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</si>
  <si>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</si>
  <si>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</si>
  <si>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</si>
  <si>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</si>
  <si>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</si>
  <si>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</si>
  <si>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</si>
  <si>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</si>
  <si>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</si>
  <si>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</si>
  <si>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</si>
  <si>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</si>
  <si>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</si>
  <si>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</si>
  <si>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</si>
  <si>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</si>
  <si>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</si>
  <si>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</si>
  <si>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</si>
  <si>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</si>
  <si>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</si>
  <si>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</si>
  <si>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</si>
  <si>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</si>
  <si>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</si>
  <si>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</si>
  <si>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</si>
  <si>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</si>
  <si>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</si>
  <si>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</si>
  <si>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</si>
  <si>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</si>
  <si>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</si>
  <si>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</si>
  <si>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</si>
  <si>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</si>
  <si>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</si>
  <si>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</si>
  <si>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</si>
  <si>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</si>
  <si>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</si>
  <si>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</si>
  <si>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</si>
  <si>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</si>
  <si>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</si>
  <si>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</si>
  <si>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</si>
  <si>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</si>
  <si>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</si>
  <si>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</si>
  <si>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</si>
  <si>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</si>
  <si>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</si>
  <si>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</si>
  <si>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</si>
  <si>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</si>
  <si>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</si>
  <si>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</si>
  <si>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</si>
  <si>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</si>
  <si>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</si>
  <si>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</si>
  <si>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</si>
  <si>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</si>
  <si>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</si>
  <si>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</si>
  <si>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</si>
  <si>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</si>
  <si>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 xml:space="preserve">Chasse Building Team </t>
  </si>
  <si>
    <t xml:space="preserve">Maricopa </t>
  </si>
  <si>
    <t xml:space="preserve">Tolleson School District </t>
  </si>
  <si>
    <t xml:space="preserve">ADM Group </t>
  </si>
  <si>
    <t>Maricopa/ Tolleson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</si>
</sst>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showWhiteSpace="0" view="pageLayout" topLeftCell="A127" zoomScaleNormal="100" zoomScaleSheetLayoutView="100" workbookViewId="0">
      <selection activeCell="H219" sqref="H219"/>
    </sheetView>
  </sheetViews>
  <sheetFormatPr defaultColWidth="0.36328125" defaultRowHeight="12.5"/>
  <cols>
    <col min="1" max="1" width="0.54296875" customWidth="1"/>
    <col min="2" max="2" width="10" customWidth="1"/>
    <col min="3" max="3" width="27" customWidth="1"/>
    <col min="4" max="4" width="0.6328125" style="46" customWidth="1"/>
    <col min="5" max="5" width="16.08984375" style="26" customWidth="1"/>
    <col min="6" max="6" width="13.08984375" style="59" customWidth="1"/>
    <col min="7" max="7" width="17.08984375" style="47" customWidth="1"/>
    <col min="8" max="8" width="16.08984375" style="47" customWidth="1"/>
    <col min="9" max="9" width="16.08984375" style="48" customWidth="1"/>
    <col min="10" max="10" width="0.6328125" style="23" customWidth="1"/>
    <col min="11" max="11" width="20.453125" style="103" customWidth="1"/>
    <col min="12" max="12" width="10.54296875" style="104" hidden="1" customWidth="1"/>
    <col min="13" max="13" width="2.08984375" style="104" customWidth="1"/>
    <col min="14" max="14" width="20.453125" style="103" customWidth="1"/>
    <col min="15" max="15" width="10.54296875" style="104" hidden="1" customWidth="1"/>
    <col min="16" max="16" width="2.08984375" style="104" customWidth="1"/>
    <col min="17" max="17" width="20.453125" style="103" customWidth="1"/>
    <col min="18" max="18" width="10.54296875" style="104" hidden="1" customWidth="1"/>
    <col min="19" max="19" width="2.08984375" style="104" customWidth="1"/>
    <col min="20" max="20" width="20.453125" style="103" customWidth="1"/>
    <col min="21" max="21" width="10.54296875" style="104" hidden="1" customWidth="1"/>
    <col min="22" max="22" width="2.08984375" style="104" customWidth="1"/>
    <col min="23" max="23" width="20.453125" style="103" customWidth="1"/>
    <col min="24" max="24" width="10.54296875" style="104" hidden="1" customWidth="1"/>
    <col min="25" max="25" width="2.08984375" style="104" customWidth="1"/>
    <col min="26" max="67" width="0.36328125" style="105"/>
    <col min="68" max="137" width="0.36328125" style="106"/>
  </cols>
  <sheetData>
    <row r="1" spans="1:137" ht="13.5" thickBot="1">
      <c r="A1" s="344"/>
      <c r="B1" s="344"/>
      <c r="C1" s="344"/>
      <c r="D1" s="345"/>
      <c r="E1" s="351" t="s">
        <v>383</v>
      </c>
      <c r="F1" s="352"/>
      <c r="G1" s="352"/>
      <c r="H1" s="352"/>
      <c r="I1" s="352"/>
      <c r="J1" s="353"/>
    </row>
    <row r="2" spans="1:137" s="1" customFormat="1" ht="13">
      <c r="A2" s="346" t="s">
        <v>386</v>
      </c>
      <c r="B2" s="347"/>
      <c r="C2" s="347"/>
      <c r="D2" s="348"/>
      <c r="E2" s="357" t="s">
        <v>198</v>
      </c>
      <c r="F2" s="347"/>
      <c r="G2" s="347"/>
      <c r="H2" s="347"/>
      <c r="I2" s="347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4"/>
      <c r="F3" s="355"/>
      <c r="G3" s="355"/>
      <c r="H3" s="355"/>
      <c r="I3" s="355"/>
      <c r="J3" s="356"/>
      <c r="N3" s="105"/>
    </row>
    <row r="4" spans="1:137" ht="4.5" customHeight="1" thickBot="1">
      <c r="A4" s="349"/>
      <c r="B4" s="349"/>
      <c r="C4" s="349"/>
      <c r="D4" s="349"/>
      <c r="E4" s="349"/>
      <c r="F4" s="349"/>
      <c r="G4" s="349"/>
      <c r="H4" s="349"/>
      <c r="I4" s="349"/>
      <c r="J4" s="350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39" t="s">
        <v>395</v>
      </c>
      <c r="F5" s="340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43"/>
      <c r="F6" s="342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1" t="s">
        <v>396</v>
      </c>
      <c r="F7" s="34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1" t="s">
        <v>393</v>
      </c>
      <c r="F8" s="34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41" t="s">
        <v>394</v>
      </c>
      <c r="F9" s="34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3"/>
      <c r="F10" s="34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60"/>
      <c r="F11" s="361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2" t="s">
        <v>397</v>
      </c>
      <c r="F12" s="363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1114523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35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5" thickBot="1">
      <c r="A18" s="2"/>
      <c r="B18" s="309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>
        <v>1</v>
      </c>
      <c r="F26" s="319" t="str">
        <f>IFERROR((#REF!+G26/#REF!),"")</f>
        <v/>
      </c>
      <c r="G26" s="251"/>
      <c r="H26" s="251">
        <v>14640</v>
      </c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>
        <v>1</v>
      </c>
      <c r="F27" s="320" t="str">
        <f>IFERROR((#REF!+G27/#REF!),"")</f>
        <v/>
      </c>
      <c r="G27" s="251"/>
      <c r="H27" s="251">
        <v>68637</v>
      </c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83277</v>
      </c>
      <c r="F29" s="179" t="str">
        <f>IFERROR((#REF!/#REF!),"")</f>
        <v/>
      </c>
      <c r="G29" s="53">
        <f>SUM(G26:G28)</f>
        <v>0</v>
      </c>
      <c r="H29" s="53">
        <f>SUM(H26:H28)</f>
        <v>83277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>
        <v>1</v>
      </c>
      <c r="F191" s="147" t="str">
        <f>IFERROR((#REF!+G191/#REF!),"")</f>
        <v/>
      </c>
      <c r="G191" s="251"/>
      <c r="H191" s="251">
        <v>284640</v>
      </c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>
        <v>1</v>
      </c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284640</v>
      </c>
      <c r="F194" s="148" t="str">
        <f>IFERROR((#REF!/#REF!),"")</f>
        <v/>
      </c>
      <c r="G194" s="180">
        <f>SUM(G191:G193)</f>
        <v>0</v>
      </c>
      <c r="H194" s="180">
        <f>SUM(H191:H193)</f>
        <v>284640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>
        <v>1</v>
      </c>
      <c r="F198" s="323" t="str">
        <f>IFERROR((#REF!+G198/#REF!),"")</f>
        <v/>
      </c>
      <c r="G198" s="251"/>
      <c r="H198" s="251">
        <v>136387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>
        <v>1</v>
      </c>
      <c r="F199" s="323" t="str">
        <f>IFERROR((#REF!+G199/#REF!),"")</f>
        <v/>
      </c>
      <c r="G199" s="251"/>
      <c r="H199" s="251">
        <f>248476+3461</f>
        <v>251937</v>
      </c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388324</v>
      </c>
      <c r="F207" s="148" t="str">
        <f>IFERROR((#REF!/#REF!),"")</f>
        <v/>
      </c>
      <c r="G207" s="180">
        <f>SUM(G196:G206)</f>
        <v>0</v>
      </c>
      <c r="H207" s="180">
        <f>SUM(H196:H206)</f>
        <v>388324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756241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756241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5.5266692567134103E-2</v>
      </c>
      <c r="C218" s="35" t="s">
        <v>172</v>
      </c>
      <c r="D218" s="14"/>
      <c r="E218" s="77"/>
      <c r="F218" s="331">
        <f t="shared" si="2"/>
        <v>61596</v>
      </c>
      <c r="G218" s="302"/>
      <c r="H218" s="303">
        <v>61596</v>
      </c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135965</v>
      </c>
      <c r="G220" s="302"/>
      <c r="H220" s="303">
        <f>132658+3307</f>
        <v>135965</v>
      </c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5.8005981034038777E-2</v>
      </c>
      <c r="C221" s="36" t="s">
        <v>173</v>
      </c>
      <c r="D221" s="37"/>
      <c r="E221" s="78"/>
      <c r="F221" s="323">
        <f t="shared" si="2"/>
        <v>64649</v>
      </c>
      <c r="G221" s="302"/>
      <c r="H221" s="303">
        <v>64649</v>
      </c>
      <c r="I221" s="303"/>
      <c r="J221" s="15"/>
      <c r="K221" s="120">
        <v>61758</v>
      </c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1.7999628540640255E-2</v>
      </c>
      <c r="C222" s="38" t="s">
        <v>174</v>
      </c>
      <c r="D222" s="37"/>
      <c r="E222" s="79"/>
      <c r="F222" s="323">
        <f t="shared" si="2"/>
        <v>20061</v>
      </c>
      <c r="G222" s="304"/>
      <c r="H222" s="305">
        <f>13374+6687</f>
        <v>20061</v>
      </c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1.1000221619473083E-2</v>
      </c>
      <c r="C223" s="40" t="s">
        <v>175</v>
      </c>
      <c r="D223" s="37"/>
      <c r="E223" s="79"/>
      <c r="F223" s="323">
        <f t="shared" si="2"/>
        <v>12260</v>
      </c>
      <c r="G223" s="304"/>
      <c r="H223" s="305">
        <v>12260</v>
      </c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5.7200255176429737E-2</v>
      </c>
      <c r="C224" s="41" t="s">
        <v>176</v>
      </c>
      <c r="D224" s="37"/>
      <c r="E224" s="80"/>
      <c r="F224" s="325">
        <f t="shared" si="2"/>
        <v>63751</v>
      </c>
      <c r="G224" s="306"/>
      <c r="H224" s="307">
        <v>63751</v>
      </c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358282</v>
      </c>
      <c r="F225" s="171"/>
      <c r="G225" s="43">
        <f>SUM(G217:G224)</f>
        <v>0</v>
      </c>
      <c r="H225" s="43">
        <f t="shared" ref="H225:I225" si="4">SUM(H217:H224)</f>
        <v>358282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1.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58">
        <f>E216+E225</f>
        <v>1114523</v>
      </c>
      <c r="F226" s="359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4890fe0a-2c4a-4106-8a90-cdc7d9cc6be0">
      <UserInfo>
        <DisplayName/>
        <AccountId xsi:nil="true"/>
        <AccountType/>
      </UserInfo>
    </Person>
    <lcf76f155ced4ddcb4097134ff3c332f xmlns="4890fe0a-2c4a-4106-8a90-cdc7d9cc6be0">
      <Terms xmlns="http://schemas.microsoft.com/office/infopath/2007/PartnerControls"/>
    </lcf76f155ced4ddcb4097134ff3c332f>
    <TaxCatchAll xmlns="21a5325a-d915-409f-8cfc-75663bb21e5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0128F42808804C993209A9E1330434" ma:contentTypeVersion="20" ma:contentTypeDescription="Create a new document." ma:contentTypeScope="" ma:versionID="4f1c49fd5b403d9f7cfc5a8efea31deb">
  <xsd:schema xmlns:xsd="http://www.w3.org/2001/XMLSchema" xmlns:xs="http://www.w3.org/2001/XMLSchema" xmlns:p="http://schemas.microsoft.com/office/2006/metadata/properties" xmlns:ns2="21a5325a-d915-409f-8cfc-75663bb21e54" xmlns:ns3="4890fe0a-2c4a-4106-8a90-cdc7d9cc6be0" targetNamespace="http://schemas.microsoft.com/office/2006/metadata/properties" ma:root="true" ma:fieldsID="49ff1fa2f36c2575d70b9fa04ce53468" ns2:_="" ns3:_="">
    <xsd:import namespace="21a5325a-d915-409f-8cfc-75663bb21e54"/>
    <xsd:import namespace="4890fe0a-2c4a-4106-8a90-cdc7d9cc6b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Pers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5325a-d915-409f-8cfc-75663bb21e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4bb5a01-4838-4744-b598-fcf2055f8f7d}" ma:internalName="TaxCatchAll" ma:showField="CatchAllData" ma:web="21a5325a-d915-409f-8cfc-75663bb21e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0fe0a-2c4a-4106-8a90-cdc7d9cc6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Person" ma:index="21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c1ba130-f111-48c0-8f41-338fe42f76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439F1D-1AAE-4C97-A496-ED4EF91234D9}">
  <ds:schemaRefs>
    <ds:schemaRef ds:uri="http://schemas.microsoft.com/office/2006/metadata/properties"/>
    <ds:schemaRef ds:uri="http://schemas.microsoft.com/office/infopath/2007/PartnerControls"/>
    <ds:schemaRef ds:uri="4890fe0a-2c4a-4106-8a90-cdc7d9cc6be0"/>
    <ds:schemaRef ds:uri="21a5325a-d915-409f-8cfc-75663bb21e54"/>
  </ds:schemaRefs>
</ds:datastoreItem>
</file>

<file path=customXml/itemProps2.xml><?xml version="1.0" encoding="utf-8"?>
<ds:datastoreItem xmlns:ds="http://schemas.openxmlformats.org/officeDocument/2006/customXml" ds:itemID="{CC4FD241-10FA-4280-88D9-1B1E9F7819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76EAB6-9780-429F-80C5-071F23266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5325a-d915-409f-8cfc-75663bb21e54"/>
    <ds:schemaRef ds:uri="4890fe0a-2c4a-4106-8a90-cdc7d9cc6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Jeremy Olivarria</cp:lastModifiedBy>
  <cp:lastPrinted>2020-10-30T21:12:41Z</cp:lastPrinted>
  <dcterms:created xsi:type="dcterms:W3CDTF">2006-08-31T18:48:44Z</dcterms:created>
  <dcterms:modified xsi:type="dcterms:W3CDTF">2022-09-15T18:14:19Z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0x010100460128F42808804C993209A9E1330434</vt:lpwstr>
  </property>
</Properties>
</file>